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для работы\АДМИНИСТРАЦИЯ\постановления\Постановления прошлые\Постановления за 2023 год\№75 от 13.10.2023 Бюдж за 9м 2023\"/>
    </mc:Choice>
  </mc:AlternateContent>
  <xr:revisionPtr revIDLastSave="0" documentId="13_ncr:1_{F8BAD4D9-4B70-4664-97B3-35E157267789}" xr6:coauthVersionLast="40" xr6:coauthVersionMax="40" xr10:uidLastSave="{00000000-0000-0000-0000-000000000000}"/>
  <bookViews>
    <workbookView xWindow="480" yWindow="135" windowWidth="12120" windowHeight="8625" xr2:uid="{00000000-000D-0000-FFFF-FFFF00000000}"/>
  </bookViews>
  <sheets>
    <sheet name=" 1 полугодие2023год" sheetId="10" r:id="rId1"/>
  </sheets>
  <definedNames>
    <definedName name="_xlnm.Print_Area" localSheetId="0">' 1 полугодие2023год'!$A$2:$F$69</definedName>
  </definedNames>
  <calcPr calcId="191029"/>
</workbook>
</file>

<file path=xl/calcChain.xml><?xml version="1.0" encoding="utf-8"?>
<calcChain xmlns="http://schemas.openxmlformats.org/spreadsheetml/2006/main">
  <c r="D64" i="10" l="1"/>
  <c r="D63" i="10" s="1"/>
  <c r="D62" i="10" s="1"/>
  <c r="C64" i="10"/>
  <c r="C63" i="10" s="1"/>
  <c r="C62" i="10" s="1"/>
  <c r="E67" i="10"/>
  <c r="E68" i="10"/>
  <c r="E65" i="10"/>
  <c r="D47" i="10"/>
  <c r="D44" i="10" s="1"/>
  <c r="D45" i="10"/>
  <c r="C45" i="10"/>
  <c r="C47" i="10"/>
  <c r="E46" i="10"/>
  <c r="C55" i="10"/>
  <c r="C54" i="10" s="1"/>
  <c r="E48" i="10"/>
  <c r="D17" i="10"/>
  <c r="D16" i="10" s="1"/>
  <c r="D55" i="10"/>
  <c r="D54" i="10" s="1"/>
  <c r="D42" i="10"/>
  <c r="D41" i="10" s="1"/>
  <c r="D40" i="10" s="1"/>
  <c r="C40" i="10"/>
  <c r="C37" i="10"/>
  <c r="D35" i="10"/>
  <c r="D34" i="10" s="1"/>
  <c r="C35" i="10"/>
  <c r="C34" i="10" s="1"/>
  <c r="D30" i="10"/>
  <c r="D29" i="10" s="1"/>
  <c r="C16" i="10"/>
  <c r="C15" i="10" s="1"/>
  <c r="E21" i="10"/>
  <c r="E66" i="10"/>
  <c r="E36" i="10"/>
  <c r="D37" i="10"/>
  <c r="D59" i="10"/>
  <c r="D58" i="10" s="1"/>
  <c r="D52" i="10"/>
  <c r="D51" i="10" s="1"/>
  <c r="D38" i="10"/>
  <c r="D23" i="10"/>
  <c r="E22" i="10"/>
  <c r="E24" i="10"/>
  <c r="E25" i="10"/>
  <c r="E26" i="10"/>
  <c r="E27" i="10"/>
  <c r="E31" i="10"/>
  <c r="E32" i="10"/>
  <c r="E39" i="10"/>
  <c r="E53" i="10"/>
  <c r="E60" i="10"/>
  <c r="C59" i="10"/>
  <c r="C58" i="10" s="1"/>
  <c r="C52" i="10"/>
  <c r="C38" i="10"/>
  <c r="C30" i="10"/>
  <c r="C29" i="10" s="1"/>
  <c r="C23" i="10"/>
  <c r="D61" i="10" l="1"/>
  <c r="C61" i="10"/>
  <c r="E47" i="10"/>
  <c r="C44" i="10"/>
  <c r="E44" i="10" s="1"/>
  <c r="E45" i="10"/>
  <c r="D50" i="10"/>
  <c r="D49" i="10" s="1"/>
  <c r="D33" i="10"/>
  <c r="C33" i="10"/>
  <c r="E38" i="10"/>
  <c r="E17" i="10"/>
  <c r="D15" i="10"/>
  <c r="E52" i="10"/>
  <c r="C28" i="10"/>
  <c r="D28" i="10"/>
  <c r="C51" i="10"/>
  <c r="E35" i="10"/>
  <c r="E37" i="10"/>
  <c r="E58" i="10"/>
  <c r="E34" i="10"/>
  <c r="E23" i="10"/>
  <c r="E16" i="10"/>
  <c r="E59" i="10"/>
  <c r="E30" i="10"/>
  <c r="E29" i="10"/>
  <c r="C50" i="10" l="1"/>
  <c r="C14" i="10"/>
  <c r="D14" i="10"/>
  <c r="D69" i="10" s="1"/>
  <c r="E15" i="10"/>
  <c r="C49" i="10"/>
  <c r="E61" i="10"/>
  <c r="E28" i="10"/>
  <c r="E51" i="10"/>
  <c r="E33" i="10"/>
  <c r="C69" i="10" l="1"/>
  <c r="E50" i="10"/>
  <c r="E14" i="10"/>
  <c r="E49" i="10"/>
  <c r="E69" i="10" l="1"/>
</calcChain>
</file>

<file path=xl/sharedStrings.xml><?xml version="1.0" encoding="utf-8"?>
<sst xmlns="http://schemas.openxmlformats.org/spreadsheetml/2006/main" count="124" uniqueCount="120">
  <si>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</si>
  <si>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</si>
  <si>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</si>
  <si>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</si>
  <si>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</si>
  <si>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</si>
  <si>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</si>
  <si>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</si>
  <si>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</si>
  <si>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</si>
  <si>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</si>
  <si>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</si>
  <si>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</si>
  <si>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</si>
  <si>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</si>
  <si>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</si>
  <si>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Налог на имущество физических лиц</t>
  </si>
  <si>
    <t>000 1 06 01030 10 0000 110</t>
  </si>
  <si>
    <t>000 1 06 01000 00 0000 110</t>
  </si>
  <si>
    <t>182 1 06 01030 10 0000 110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</si>
  <si>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</si>
  <si>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</si>
  <si>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000 111 05000 00 0000 120</t>
  </si>
  <si>
    <t>000 1 11 09000 00 0000 120</t>
  </si>
  <si>
    <t>НАЛОГОВЫЕ И НЕНАЛОГОВЫЕ ДОХОДЫ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</si>
  <si>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</si>
  <si>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Налог на имущество физических лиц, взимаемый по ставкам,  применяемым к объектам налогообложения, расположенным в границах поселений</t>
  </si>
  <si>
    <t>НАЛОГ НА ДОХОДЫ ФИЗИЧЕСКИХ ЛИЦ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</si>
  <si>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</si>
  <si>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</si>
  <si>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доходы от использования имущества и прав, находящихся в государственой и муниципальной собственности   ( за исключением имущества бюджетных и  автономных учреждений, а также имущества  государственных и муниципальных унитарных предприятий, в том числе казенных)</t>
  </si>
  <si>
    <t>Прочие поступления от использования имущества , находящихся в государственой и муниципальной собственности   ( за исключением имущества бюджетных и  автономных учреждений, а также имущества  государственных и муниципальных унитарных предприятий, в том числе казенных)</t>
  </si>
  <si>
    <t>Прочие доходы от использования имущества, находящегося в в собственности поселений (за исключением имущества муниципальных, бюджетных и автономных учреждений, а также имущества муниципальных унитарных предприятий, в том числе казенных)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</si>
  <si>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</si>
  <si>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227.1, и 228  Налогового кодекса Российской Федерации</t>
  </si>
  <si>
    <t>Иные межбюджетные трансферты</t>
  </si>
  <si>
    <t>182 1 01 02020 01 0000 110</t>
  </si>
  <si>
    <t>182 1 01 02030 01 0000 110</t>
  </si>
  <si>
    <t>Налог на доходы  физических лиц с доходов, полученных физическими лицами в соответствии со статьей 228 Налогового кодекса Российской Федерации</t>
  </si>
  <si>
    <t>000 1 03 02000 01 0000 110</t>
  </si>
  <si>
    <t>АКЦИЗЫ ПО ПОДАКЦИЗНЫМ ТОВАРАМ (ПРОДУКЦИИ), ПРОИЗВОДИМЫМ НА ТЕРРИТОРИИ РФ</t>
  </si>
  <si>
    <t>100 1 03 02230 01 0000 110</t>
  </si>
  <si>
    <t>Доход от уплаты акцизов на дизельное топливо, подлежащее распределению в консолидированные  бюджеты субъектов РФ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</si>
  <si>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</si>
  <si>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РФ</t>
  </si>
  <si>
    <t xml:space="preserve">100 1 03 02250 01 0000 110 </t>
  </si>
  <si>
    <t>Доходы от уплаты акцизов на автомобильный бензин, производимый на территории РФ, подлежащие распределению в консолидированные бюджеты субъектов РФ</t>
  </si>
  <si>
    <t>100 1 03 02260 01 0000 110</t>
  </si>
  <si>
    <t>Доходы от уплаты акцизов на прямогонный бензин, производимый на территории РФ, подлежащие распределению в консолидированные бюджеты субъектов РФ</t>
  </si>
  <si>
    <t>Прочие межбюджетные  трансферты, передаваемые бюджетам</t>
  </si>
  <si>
    <t>000 2 02 04999 00 0000 000</t>
  </si>
  <si>
    <t>Прочие межбюджетные  трансферты, передаваемые бюджетам поселений</t>
  </si>
  <si>
    <t>182 1 06 06023 10 0000 110</t>
  </si>
  <si>
    <t>Земельный налог, взимаемый по ставкам, установленным в соответствии с подпунктом 2 пункта 1 статьи 394 НК РФ и применяемым к объектам налогообложения, расположенным в границах поселений</t>
  </si>
  <si>
    <t>план</t>
  </si>
  <si>
    <t>факт</t>
  </si>
  <si>
    <t>%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</si>
  <si>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</si>
  <si>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</si>
  <si>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(тыс. руб.)</t>
  </si>
  <si>
    <t>выполнения</t>
  </si>
  <si>
    <t>988 2 02 04999 10 0000 151</t>
  </si>
  <si>
    <t>988 1 11 09045 10 0000 120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</si>
  <si>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</si>
  <si>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</si>
  <si>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</si>
  <si>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</si>
  <si>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</si>
  <si>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988 1 14 02053 10 0000 410</t>
  </si>
  <si>
    <t>988 1 14 02050 10 0000 410</t>
  </si>
  <si>
    <t>988 111 05020 00 0000 120</t>
  </si>
  <si>
    <t>988 111 05025 10 0000 120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</si>
  <si>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</si>
  <si>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Дотации бюджетам бюджетной системы Российской Федерации </t>
  </si>
  <si>
    <t>Дотации бюджетам сельских поселений  на выравнивание  бюджетной обеспеченности  из бюджетов Российской Федерации</t>
  </si>
  <si>
    <t>000 2 02 30000 00 0000 150</t>
  </si>
  <si>
    <t>000 2 02 35118 00 0000 150</t>
  </si>
  <si>
    <t>988 2 02 35118 10 0000 150</t>
  </si>
  <si>
    <t>988 2 02 49999 10 0003 150</t>
  </si>
  <si>
    <t>988 2 02 40000 00 0000 150</t>
  </si>
  <si>
    <t>000 1 14 00000 00 0000 000</t>
  </si>
  <si>
    <t>000 1 14 02000 00 0000 000</t>
  </si>
  <si>
    <t>000 2 02 16000 00 0000 150</t>
  </si>
  <si>
    <t>988 2 02 16001 10 0000 150</t>
  </si>
  <si>
    <t>000 2 02 16001 10 0000 150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</si>
  <si>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</si>
  <si>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227.1, и 228  Налогового кодекса Российской Федерации (сумма платежа(перерасчеты,недоимка и задолженность по соответствующему платежу, в тои числе по отмененному)</t>
  </si>
  <si>
    <t>182 1 01 02010 01 2100 110</t>
  </si>
  <si>
    <t>000 2 02 20000 00 0000 150</t>
  </si>
  <si>
    <t>Субсидии бюджетам бюджетной системы Российской Федерации(межбюджетные субсидии)</t>
  </si>
  <si>
    <t>000 2 02 29999 10 0000 150</t>
  </si>
  <si>
    <t>Прочие субсидии бюджетам сельских поселений</t>
  </si>
  <si>
    <t>Субвенции бюджетам бюджетной системы Российской Федерации</t>
  </si>
  <si>
    <t>Приложение №1</t>
  </si>
  <si>
    <t>Троицкого сельского поселения</t>
  </si>
  <si>
    <t xml:space="preserve">к постановлению администрации 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</si>
  <si>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</si>
  <si>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</si>
  <si>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</si>
  <si>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</si>
  <si>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988 1 17 14030 10 0000 150</t>
  </si>
  <si>
    <t>Средства самообложения граждан,зачисляемын в бюджеты сельских поселений</t>
  </si>
  <si>
    <t>Прочие межбюджетные трансферты, передаваемые бюджетам сельских поселений (иные межбюджетные трансферты на поддержку мер по обеспечению сбалансированности бюджетов)</t>
  </si>
  <si>
    <t>Прочие субсидии бюджетам сельских поселений (осуществление дорожной деятельности в отношении автомобильных дорог общего пользования местного значения в границах населенных пунктов)</t>
  </si>
  <si>
    <t>988 2 02 29999 10 0031 150</t>
  </si>
  <si>
    <t>988 2 02 29999 10 0071 150</t>
  </si>
  <si>
    <t>Прочие субсидии бюджетам сельских поселений (субсидии местным бюджетам из областного бюджета на организацию деятельности народных дружин)</t>
  </si>
  <si>
    <t>988 2 02 49999 10 0700 150</t>
  </si>
  <si>
    <t>Прочие  межбюджетные трансферты, передаваемые бюджетам сельских поселений (иные межбюджетные трансферты на  выполнение расходных обязательств муниципальных образований области)</t>
  </si>
  <si>
    <t>Объем доходов бюджета муниципального образования Троицкое сельское поселение Белохолуницкого района Кировской области по кодам  видов и подвидов, классификации операции сектора государственного управления, относящихся к  доходам бюджета  за 19 месяцев  2023 года</t>
  </si>
  <si>
    <t>000 1 17 15000 00 0000 150</t>
  </si>
  <si>
    <t>Инициативные платежи</t>
  </si>
  <si>
    <t>988 1 17 15030 10 8001 150</t>
  </si>
  <si>
    <t>Инициативные платежи,зачисляемые в бюджеты сельских поселений(Инициативный проект "Вечная память землякам-2"</t>
  </si>
  <si>
    <t>000 2 02 40000 00 0000 150</t>
  </si>
  <si>
    <t>988 2 02 49999 10 0001 150</t>
  </si>
  <si>
    <t>Прочие межбюджетные трансферты,передаваемые бюджетам сельских поселений (межбюджетные трансферты, направленные на активизацию работы органов местного самоуправления городских и сельских поселений области по введению самообложения граждан)</t>
  </si>
  <si>
    <t>988 2 02 49999 10 0046 150</t>
  </si>
  <si>
    <t>Прочие межбюджетные трансферты, передаваемые бюджетам сельских поселений (иные межбюджетные трансферты на реализацию инициативных проектов бюджетам поселений)</t>
  </si>
  <si>
    <t>от 13.10.2023 № 74-П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</si>
</sst>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#,##0.00_ ;\-#,##0.00"/>
    <numFmt numFmtId="165" formatCode="dd\.mm\.yyyy"/>
    <numFmt numFmtId="166" formatCode="#,##0.00_ ;\-#,##0.00\ "/>
  </numFmts>
  <fonts count="24" x14ac:knownFonts="1">
    <font>
      <sz val="10"/>
      <name val="Arial Cyr"/>
      <charset val="204"/>
    </font>
    <font>
      <sz val="12"/>
      <name val="Arial Cyr"/>
      <charset val="204"/>
    </font>
    <font>
      <sz val="16"/>
      <name val="Times New Roman"/>
      <family val="1"/>
      <charset val="204"/>
    </font>
    <font>
      <sz val="10"/>
      <color rgb="FF000000"/>
      <name val="Arial Cyr"/>
      <family val="2"/>
    </font>
    <font>
      <sz val="8"/>
      <color rgb="FF000000"/>
      <name val="Arial Cyr"/>
      <family val="2"/>
    </font>
    <font>
      <sz val="9"/>
      <color rgb="FF000000"/>
      <name val="Arial Cyr"/>
      <family val="2"/>
    </font>
    <font>
      <sz val="8"/>
      <color rgb="FF000000"/>
      <name val="Arial"/>
      <family val="2"/>
    </font>
    <font>
      <b/>
      <sz val="11"/>
      <color rgb="FF000000"/>
      <name val="Arial Cyr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u/>
      <sz val="8"/>
      <color rgb="FF000000"/>
      <name val="Arial"/>
      <family val="2"/>
    </font>
    <font>
      <sz val="8"/>
      <color rgb="FF000000"/>
      <name val="Times New Roman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i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92">
    <xf numFmtId="0" fontId="0" fillId="0" borderId="0"/>
    <xf numFmtId="0" fontId="3" fillId="0" borderId="9">
      <alignment horizontal="left" wrapText="1"/>
    </xf>
    <xf numFmtId="2" fontId="4" fillId="0" borderId="10">
      <alignment horizontal="center" shrinkToFit="1"/>
    </xf>
    <xf numFmtId="49" fontId="4" fillId="0" borderId="9">
      <alignment horizontal="center" vertical="top" wrapText="1"/>
    </xf>
    <xf numFmtId="4" fontId="4" fillId="0" borderId="10">
      <alignment horizontal="right" shrinkToFit="1"/>
    </xf>
    <xf numFmtId="49" fontId="4" fillId="0" borderId="0">
      <alignment horizontal="right"/>
    </xf>
    <xf numFmtId="4" fontId="4" fillId="0" borderId="11">
      <alignment horizontal="right" shrinkToFit="1"/>
    </xf>
    <xf numFmtId="164" fontId="4" fillId="0" borderId="12">
      <alignment horizontal="right" vertical="center" shrinkToFit="1"/>
    </xf>
    <xf numFmtId="4" fontId="4" fillId="0" borderId="13">
      <alignment horizontal="right" shrinkToFit="1"/>
    </xf>
    <xf numFmtId="2" fontId="4" fillId="0" borderId="14">
      <alignment horizontal="center" shrinkToFit="1"/>
    </xf>
    <xf numFmtId="0" fontId="5" fillId="0" borderId="15">
      <alignment horizontal="left" wrapText="1"/>
    </xf>
    <xf numFmtId="0" fontId="5" fillId="0" borderId="16">
      <alignment horizontal="center" vertical="top" wrapText="1"/>
    </xf>
    <xf numFmtId="0" fontId="4" fillId="0" borderId="16">
      <alignment horizontal="center"/>
    </xf>
    <xf numFmtId="0" fontId="4" fillId="0" borderId="17">
      <alignment horizontal="left" wrapText="1" indent="2"/>
    </xf>
    <xf numFmtId="0" fontId="4" fillId="0" borderId="18">
      <alignment horizontal="left" wrapText="1"/>
    </xf>
    <xf numFmtId="0" fontId="4" fillId="0" borderId="19">
      <alignment horizontal="left" wrapText="1"/>
    </xf>
    <xf numFmtId="0" fontId="4" fillId="0" borderId="20">
      <alignment horizontal="left" wrapText="1" indent="2"/>
    </xf>
    <xf numFmtId="0" fontId="6" fillId="0" borderId="20">
      <alignment wrapText="1"/>
    </xf>
    <xf numFmtId="0" fontId="4" fillId="0" borderId="21">
      <alignment horizontal="left" wrapText="1"/>
    </xf>
    <xf numFmtId="0" fontId="4" fillId="0" borderId="0">
      <alignment horizontal="left" wrapText="1"/>
    </xf>
    <xf numFmtId="0" fontId="15" fillId="0" borderId="15"/>
    <xf numFmtId="0" fontId="4" fillId="0" borderId="22">
      <alignment horizontal="center"/>
    </xf>
    <xf numFmtId="0" fontId="3" fillId="0" borderId="23">
      <alignment horizontal="left"/>
    </xf>
    <xf numFmtId="0" fontId="15" fillId="0" borderId="23"/>
    <xf numFmtId="0" fontId="4" fillId="0" borderId="23">
      <alignment horizontal="left"/>
    </xf>
    <xf numFmtId="0" fontId="4" fillId="0" borderId="24">
      <alignment horizontal="left"/>
    </xf>
    <xf numFmtId="0" fontId="4" fillId="0" borderId="25">
      <alignment horizontal="left" wrapText="1"/>
    </xf>
    <xf numFmtId="0" fontId="3" fillId="0" borderId="26">
      <alignment horizontal="left"/>
    </xf>
    <xf numFmtId="0" fontId="4" fillId="0" borderId="0">
      <alignment horizontal="left"/>
    </xf>
    <xf numFmtId="0" fontId="3" fillId="0" borderId="0">
      <alignment horizontal="left"/>
    </xf>
    <xf numFmtId="0" fontId="3" fillId="0" borderId="26"/>
    <xf numFmtId="0" fontId="5" fillId="0" borderId="15">
      <alignment horizontal="center" vertical="center"/>
    </xf>
    <xf numFmtId="49" fontId="5" fillId="0" borderId="9">
      <alignment horizontal="center" vertical="top" wrapText="1"/>
    </xf>
    <xf numFmtId="0" fontId="4" fillId="0" borderId="27">
      <alignment horizontal="center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4" fillId="0" borderId="29">
      <alignment horizontal="center" vertical="center" shrinkToFit="1"/>
    </xf>
    <xf numFmtId="49" fontId="4" fillId="0" borderId="30">
      <alignment horizontal="center" wrapText="1"/>
    </xf>
    <xf numFmtId="49" fontId="4" fillId="0" borderId="0">
      <alignment horizontal="center" wrapText="1"/>
    </xf>
    <xf numFmtId="49" fontId="4" fillId="0" borderId="15">
      <alignment horizontal="center" wrapText="1"/>
    </xf>
    <xf numFmtId="0" fontId="4" fillId="0" borderId="31">
      <alignment horizontal="center"/>
    </xf>
    <xf numFmtId="0" fontId="4" fillId="0" borderId="32">
      <alignment horizontal="center"/>
    </xf>
    <xf numFmtId="0" fontId="4" fillId="0" borderId="33">
      <alignment horizontal="center"/>
    </xf>
    <xf numFmtId="49" fontId="4" fillId="0" borderId="34">
      <alignment horizontal="center" wrapText="1"/>
    </xf>
    <xf numFmtId="49" fontId="4" fillId="0" borderId="35">
      <alignment horizontal="center" wrapText="1"/>
    </xf>
    <xf numFmtId="49" fontId="4" fillId="0" borderId="28">
      <alignment horizontal="center" wrapText="1"/>
    </xf>
    <xf numFmtId="0" fontId="3" fillId="0" borderId="36"/>
    <xf numFmtId="0" fontId="4" fillId="0" borderId="15">
      <alignment horizontal="center"/>
    </xf>
    <xf numFmtId="49" fontId="4" fillId="0" borderId="26">
      <alignment horizontal="center"/>
    </xf>
    <xf numFmtId="49" fontId="4" fillId="0" borderId="15">
      <alignment horizontal="center"/>
    </xf>
    <xf numFmtId="0" fontId="5" fillId="0" borderId="15">
      <alignment horizontal="left"/>
    </xf>
    <xf numFmtId="0" fontId="5" fillId="0" borderId="9">
      <alignment horizontal="center" vertical="top" wrapText="1"/>
    </xf>
    <xf numFmtId="49" fontId="4" fillId="0" borderId="33">
      <alignment horizontal="center" vertical="center"/>
    </xf>
    <xf numFmtId="49" fontId="4" fillId="0" borderId="9">
      <alignment horizontal="center" vertical="center"/>
    </xf>
    <xf numFmtId="49" fontId="4" fillId="0" borderId="27">
      <alignment horizontal="center"/>
    </xf>
    <xf numFmtId="49" fontId="4" fillId="0" borderId="0">
      <alignment horizontal="center"/>
    </xf>
    <xf numFmtId="49" fontId="4" fillId="0" borderId="15">
      <alignment horizontal="center"/>
    </xf>
    <xf numFmtId="49" fontId="4" fillId="0" borderId="37">
      <alignment horizontal="center"/>
    </xf>
    <xf numFmtId="49" fontId="4" fillId="0" borderId="31">
      <alignment horizontal="center"/>
    </xf>
    <xf numFmtId="0" fontId="4" fillId="0" borderId="0"/>
    <xf numFmtId="49" fontId="5" fillId="0" borderId="15"/>
    <xf numFmtId="164" fontId="4" fillId="0" borderId="33">
      <alignment horizontal="right" vertical="center" shrinkToFit="1"/>
    </xf>
    <xf numFmtId="164" fontId="4" fillId="0" borderId="9">
      <alignment horizontal="right" vertical="center" shrinkToFit="1"/>
    </xf>
    <xf numFmtId="49" fontId="4" fillId="0" borderId="32">
      <alignment horizontal="center" vertical="center"/>
    </xf>
    <xf numFmtId="49" fontId="4" fillId="0" borderId="0">
      <alignment horizontal="center"/>
    </xf>
    <xf numFmtId="0" fontId="4" fillId="0" borderId="0">
      <alignment horizontal="center"/>
    </xf>
    <xf numFmtId="49" fontId="3" fillId="0" borderId="0"/>
    <xf numFmtId="0" fontId="5" fillId="0" borderId="15"/>
    <xf numFmtId="0" fontId="5" fillId="0" borderId="9">
      <alignment horizontal="center" vertical="top"/>
    </xf>
    <xf numFmtId="164" fontId="4" fillId="0" borderId="9">
      <alignment horizontal="center" vertical="center" shrinkToFit="1"/>
    </xf>
    <xf numFmtId="2" fontId="4" fillId="0" borderId="27">
      <alignment horizontal="right" shrinkToFit="1"/>
    </xf>
    <xf numFmtId="49" fontId="4" fillId="0" borderId="38">
      <alignment horizontal="center" vertical="center"/>
    </xf>
    <xf numFmtId="2" fontId="4" fillId="0" borderId="37">
      <alignment horizontal="right" shrinkToFit="1"/>
    </xf>
    <xf numFmtId="2" fontId="4" fillId="0" borderId="33">
      <alignment horizontal="right" shrinkToFit="1"/>
    </xf>
    <xf numFmtId="49" fontId="4" fillId="0" borderId="39">
      <alignment horizontal="center" vertical="top"/>
    </xf>
    <xf numFmtId="49" fontId="4" fillId="0" borderId="33">
      <alignment horizontal="right"/>
    </xf>
    <xf numFmtId="2" fontId="4" fillId="0" borderId="9">
      <alignment horizontal="right" shrinkToFit="1"/>
    </xf>
    <xf numFmtId="0" fontId="4" fillId="0" borderId="26">
      <alignment horizontal="center"/>
    </xf>
    <xf numFmtId="49" fontId="4" fillId="0" borderId="39">
      <alignment horizontal="center" vertical="center"/>
    </xf>
    <xf numFmtId="0" fontId="7" fillId="0" borderId="0"/>
    <xf numFmtId="0" fontId="3" fillId="0" borderId="31"/>
    <xf numFmtId="49" fontId="4" fillId="0" borderId="15"/>
    <xf numFmtId="49" fontId="4" fillId="0" borderId="16">
      <alignment horizontal="center" vertical="center"/>
    </xf>
    <xf numFmtId="0" fontId="6" fillId="0" borderId="15">
      <alignment horizontal="center"/>
    </xf>
    <xf numFmtId="0" fontId="6" fillId="0" borderId="26">
      <alignment horizontal="center"/>
    </xf>
    <xf numFmtId="0" fontId="3" fillId="0" borderId="0"/>
    <xf numFmtId="164" fontId="4" fillId="0" borderId="13">
      <alignment horizontal="right" vertical="center" shrinkToFit="1"/>
    </xf>
    <xf numFmtId="0" fontId="3" fillId="0" borderId="12"/>
    <xf numFmtId="164" fontId="4" fillId="0" borderId="40">
      <alignment horizontal="right" vertical="center" shrinkToFit="1"/>
    </xf>
    <xf numFmtId="3" fontId="4" fillId="0" borderId="40">
      <alignment horizontal="right" vertical="center" shrinkToFit="1"/>
    </xf>
    <xf numFmtId="3" fontId="4" fillId="0" borderId="40">
      <alignment horizontal="center" vertical="center" shrinkToFit="1"/>
    </xf>
    <xf numFmtId="49" fontId="4" fillId="0" borderId="41">
      <alignment horizontal="center"/>
    </xf>
    <xf numFmtId="49" fontId="4" fillId="0" borderId="11">
      <alignment horizontal="center"/>
    </xf>
    <xf numFmtId="49" fontId="4" fillId="0" borderId="12">
      <alignment horizontal="center"/>
    </xf>
    <xf numFmtId="49" fontId="4" fillId="0" borderId="13">
      <alignment horizontal="center"/>
    </xf>
    <xf numFmtId="0" fontId="8" fillId="0" borderId="0"/>
    <xf numFmtId="0" fontId="9" fillId="0" borderId="0"/>
    <xf numFmtId="0" fontId="10" fillId="0" borderId="0">
      <alignment horizontal="center"/>
    </xf>
    <xf numFmtId="0" fontId="10" fillId="0" borderId="0"/>
    <xf numFmtId="0" fontId="10" fillId="0" borderId="0"/>
    <xf numFmtId="0" fontId="6" fillId="0" borderId="0"/>
    <xf numFmtId="0" fontId="6" fillId="0" borderId="0">
      <alignment horizontal="left"/>
    </xf>
    <xf numFmtId="0" fontId="11" fillId="0" borderId="15">
      <alignment horizontal="center"/>
    </xf>
    <xf numFmtId="0" fontId="6" fillId="0" borderId="9">
      <alignment horizontal="center" vertical="top" wrapText="1"/>
    </xf>
    <xf numFmtId="0" fontId="6" fillId="0" borderId="16">
      <alignment horizontal="center" vertical="center"/>
    </xf>
    <xf numFmtId="0" fontId="6" fillId="0" borderId="42">
      <alignment horizontal="left" wrapText="1"/>
    </xf>
    <xf numFmtId="0" fontId="6" fillId="0" borderId="25">
      <alignment horizontal="left" wrapText="1"/>
    </xf>
    <xf numFmtId="0" fontId="6" fillId="0" borderId="21">
      <alignment horizontal="left" wrapText="1"/>
    </xf>
    <xf numFmtId="0" fontId="12" fillId="0" borderId="0">
      <alignment horizontal="left" wrapText="1"/>
    </xf>
    <xf numFmtId="0" fontId="6" fillId="0" borderId="27">
      <alignment horizontal="center" vertical="center"/>
    </xf>
    <xf numFmtId="49" fontId="6" fillId="0" borderId="34">
      <alignment horizontal="center" wrapText="1"/>
    </xf>
    <xf numFmtId="49" fontId="6" fillId="0" borderId="29">
      <alignment horizontal="center" wrapText="1"/>
    </xf>
    <xf numFmtId="49" fontId="6" fillId="0" borderId="43">
      <alignment horizontal="center" shrinkToFit="1"/>
    </xf>
    <xf numFmtId="49" fontId="6" fillId="0" borderId="37">
      <alignment horizontal="center" vertical="center"/>
    </xf>
    <xf numFmtId="49" fontId="6" fillId="0" borderId="9">
      <alignment horizontal="center" wrapText="1"/>
    </xf>
    <xf numFmtId="49" fontId="6" fillId="0" borderId="44">
      <alignment horizontal="center"/>
    </xf>
    <xf numFmtId="0" fontId="6" fillId="0" borderId="0">
      <alignment horizontal="center"/>
    </xf>
    <xf numFmtId="49" fontId="6" fillId="0" borderId="0"/>
    <xf numFmtId="49" fontId="6" fillId="0" borderId="9">
      <alignment horizontal="center" vertical="top" wrapText="1"/>
    </xf>
    <xf numFmtId="49" fontId="6" fillId="0" borderId="27">
      <alignment horizontal="center" vertical="center"/>
    </xf>
    <xf numFmtId="4" fontId="6" fillId="0" borderId="37">
      <alignment horizontal="right" vertical="center" shrinkToFit="1"/>
    </xf>
    <xf numFmtId="49" fontId="6" fillId="0" borderId="9">
      <alignment horizontal="center" vertical="center"/>
    </xf>
    <xf numFmtId="4" fontId="6" fillId="0" borderId="44">
      <alignment horizontal="right" shrinkToFit="1"/>
    </xf>
    <xf numFmtId="49" fontId="6" fillId="0" borderId="9">
      <alignment horizontal="center" vertical="top" wrapText="1"/>
    </xf>
    <xf numFmtId="164" fontId="6" fillId="0" borderId="9">
      <alignment horizontal="right" vertical="center" shrinkToFit="1"/>
    </xf>
    <xf numFmtId="0" fontId="15" fillId="0" borderId="0"/>
    <xf numFmtId="49" fontId="8" fillId="0" borderId="23"/>
    <xf numFmtId="49" fontId="6" fillId="0" borderId="45">
      <alignment horizontal="right"/>
    </xf>
    <xf numFmtId="0" fontId="6" fillId="0" borderId="45">
      <alignment horizontal="right"/>
    </xf>
    <xf numFmtId="0" fontId="13" fillId="0" borderId="0">
      <alignment horizontal="right"/>
    </xf>
    <xf numFmtId="0" fontId="8" fillId="0" borderId="15"/>
    <xf numFmtId="0" fontId="6" fillId="0" borderId="27">
      <alignment horizontal="center"/>
    </xf>
    <xf numFmtId="49" fontId="6" fillId="0" borderId="46">
      <alignment horizontal="center"/>
    </xf>
    <xf numFmtId="165" fontId="6" fillId="0" borderId="47">
      <alignment horizontal="center"/>
    </xf>
    <xf numFmtId="49" fontId="6" fillId="0" borderId="48"/>
    <xf numFmtId="49" fontId="6" fillId="0" borderId="49"/>
    <xf numFmtId="49" fontId="6" fillId="0" borderId="47">
      <alignment horizontal="center"/>
    </xf>
    <xf numFmtId="49" fontId="6" fillId="0" borderId="47"/>
    <xf numFmtId="49" fontId="6" fillId="0" borderId="50">
      <alignment horizontal="center"/>
    </xf>
    <xf numFmtId="4" fontId="6" fillId="0" borderId="11">
      <alignment horizontal="right" vertical="center" shrinkToFit="1"/>
    </xf>
    <xf numFmtId="49" fontId="6" fillId="0" borderId="40">
      <alignment horizontal="center" vertical="center"/>
    </xf>
    <xf numFmtId="4" fontId="6" fillId="0" borderId="51">
      <alignment horizontal="right" shrinkToFit="1"/>
    </xf>
    <xf numFmtId="0" fontId="7" fillId="0" borderId="0">
      <alignment horizontal="center"/>
    </xf>
    <xf numFmtId="0" fontId="3" fillId="0" borderId="15"/>
    <xf numFmtId="0" fontId="4" fillId="0" borderId="16">
      <alignment horizontal="center" vertical="top" wrapText="1"/>
    </xf>
    <xf numFmtId="0" fontId="4" fillId="0" borderId="16">
      <alignment horizontal="center" vertical="center"/>
    </xf>
    <xf numFmtId="0" fontId="4" fillId="0" borderId="42">
      <alignment horizontal="left" wrapText="1"/>
    </xf>
    <xf numFmtId="0" fontId="4" fillId="0" borderId="17">
      <alignment horizontal="left" wrapText="1"/>
    </xf>
    <xf numFmtId="0" fontId="4" fillId="0" borderId="21">
      <alignment horizontal="left" wrapText="1" indent="2"/>
    </xf>
    <xf numFmtId="0" fontId="3" fillId="0" borderId="39"/>
    <xf numFmtId="0" fontId="4" fillId="0" borderId="20">
      <alignment horizontal="left" wrapText="1"/>
    </xf>
    <xf numFmtId="0" fontId="15" fillId="0" borderId="26"/>
    <xf numFmtId="0" fontId="4" fillId="0" borderId="9">
      <alignment horizontal="center" vertical="top" wrapText="1"/>
    </xf>
    <xf numFmtId="0" fontId="4" fillId="0" borderId="27">
      <alignment horizontal="center" vertical="center"/>
    </xf>
    <xf numFmtId="0" fontId="4" fillId="0" borderId="34">
      <alignment horizontal="center" vertical="center" shrinkToFit="1"/>
    </xf>
    <xf numFmtId="0" fontId="4" fillId="0" borderId="35">
      <alignment horizontal="center" vertical="center" shrinkToFit="1"/>
    </xf>
    <xf numFmtId="49" fontId="4" fillId="0" borderId="28">
      <alignment horizontal="center" shrinkToFit="1"/>
    </xf>
    <xf numFmtId="0" fontId="3" fillId="0" borderId="52"/>
    <xf numFmtId="0" fontId="4" fillId="0" borderId="53">
      <alignment horizontal="center" vertical="center" shrinkToFit="1"/>
    </xf>
    <xf numFmtId="0" fontId="15" fillId="0" borderId="36"/>
    <xf numFmtId="49" fontId="4" fillId="0" borderId="37">
      <alignment horizontal="center" vertical="center"/>
    </xf>
    <xf numFmtId="49" fontId="4" fillId="0" borderId="31">
      <alignment horizontal="center" vertical="center"/>
    </xf>
    <xf numFmtId="49" fontId="4" fillId="0" borderId="33">
      <alignment horizontal="center"/>
    </xf>
    <xf numFmtId="49" fontId="4" fillId="0" borderId="10">
      <alignment horizontal="center"/>
    </xf>
    <xf numFmtId="49" fontId="4" fillId="0" borderId="9">
      <alignment horizontal="center" vertical="top" wrapText="1"/>
    </xf>
    <xf numFmtId="49" fontId="4" fillId="0" borderId="27">
      <alignment horizontal="center" vertical="center"/>
    </xf>
    <xf numFmtId="4" fontId="4" fillId="0" borderId="37">
      <alignment horizontal="right" shrinkToFit="1"/>
    </xf>
    <xf numFmtId="164" fontId="4" fillId="0" borderId="31">
      <alignment horizontal="right" vertical="center" shrinkToFit="1"/>
    </xf>
    <xf numFmtId="4" fontId="4" fillId="0" borderId="33">
      <alignment horizontal="right" shrinkToFit="1"/>
    </xf>
    <xf numFmtId="0" fontId="14" fillId="0" borderId="0"/>
    <xf numFmtId="0" fontId="14" fillId="0" borderId="0"/>
    <xf numFmtId="0" fontId="8" fillId="0" borderId="0"/>
    <xf numFmtId="0" fontId="8" fillId="0" borderId="0"/>
    <xf numFmtId="0" fontId="14" fillId="0" borderId="0"/>
    <xf numFmtId="0" fontId="8" fillId="3" borderId="54"/>
    <xf numFmtId="0" fontId="8" fillId="3" borderId="55"/>
    <xf numFmtId="0" fontId="8" fillId="3" borderId="56"/>
    <xf numFmtId="0" fontId="4" fillId="0" borderId="57">
      <alignment horizontal="left" wrapText="1"/>
    </xf>
    <xf numFmtId="0" fontId="4" fillId="0" borderId="16">
      <alignment horizontal="left" wrapText="1"/>
    </xf>
    <xf numFmtId="0" fontId="8" fillId="3" borderId="15"/>
    <xf numFmtId="0" fontId="3" fillId="0" borderId="9">
      <alignment horizontal="left"/>
    </xf>
    <xf numFmtId="0" fontId="4" fillId="0" borderId="35">
      <alignment horizontal="center" vertical="center" shrinkToFit="1"/>
    </xf>
    <xf numFmtId="0" fontId="8" fillId="3" borderId="58"/>
    <xf numFmtId="0" fontId="4" fillId="0" borderId="9">
      <alignment horizontal="center" vertical="center" shrinkToFit="1"/>
    </xf>
    <xf numFmtId="0" fontId="8" fillId="3" borderId="59"/>
    <xf numFmtId="49" fontId="4" fillId="0" borderId="9">
      <alignment horizontal="center" vertical="center" shrinkToFit="1"/>
    </xf>
    <xf numFmtId="0" fontId="8" fillId="3" borderId="0"/>
    <xf numFmtId="0" fontId="8" fillId="3" borderId="26"/>
    <xf numFmtId="0" fontId="8" fillId="3" borderId="36"/>
    <xf numFmtId="0" fontId="8" fillId="3" borderId="39"/>
    <xf numFmtId="0" fontId="8" fillId="3" borderId="60"/>
    <xf numFmtId="43" fontId="19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/>
    <xf numFmtId="0" fontId="17" fillId="0" borderId="0" xfId="0" applyFont="1" applyBorder="1" applyAlignment="1">
      <alignment horizontal="left" vertical="top" wrapText="1"/>
    </xf>
    <xf numFmtId="0" fontId="18" fillId="0" borderId="0" xfId="0" applyFont="1"/>
    <xf numFmtId="0" fontId="0" fillId="0" borderId="0" xfId="0" applyFill="1"/>
    <xf numFmtId="0" fontId="20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6" fillId="2" borderId="3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2" fontId="16" fillId="0" borderId="3" xfId="0" applyNumberFormat="1" applyFont="1" applyBorder="1" applyAlignment="1">
      <alignment wrapText="1"/>
    </xf>
    <xf numFmtId="2" fontId="2" fillId="0" borderId="1" xfId="0" applyNumberFormat="1" applyFont="1" applyBorder="1"/>
    <xf numFmtId="0" fontId="16" fillId="0" borderId="3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2" fontId="16" fillId="0" borderId="1" xfId="0" applyNumberFormat="1" applyFont="1" applyFill="1" applyBorder="1"/>
    <xf numFmtId="2" fontId="2" fillId="0" borderId="1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16" fillId="0" borderId="1" xfId="0" applyFont="1" applyFill="1" applyBorder="1" applyAlignment="1">
      <alignment wrapText="1"/>
    </xf>
    <xf numFmtId="43" fontId="16" fillId="0" borderId="1" xfId="191" applyFont="1" applyFill="1" applyBorder="1" applyAlignment="1"/>
    <xf numFmtId="2" fontId="16" fillId="0" borderId="1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166" fontId="2" fillId="0" borderId="1" xfId="19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right"/>
    </xf>
    <xf numFmtId="0" fontId="2" fillId="0" borderId="0" xfId="0" applyFont="1" applyFill="1" applyAlignment="1">
      <alignment wrapText="1"/>
    </xf>
    <xf numFmtId="0" fontId="16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4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0" borderId="1" xfId="0" applyFont="1" applyBorder="1"/>
    <xf numFmtId="0" fontId="21" fillId="0" borderId="44" xfId="115" applyNumberFormat="1" applyFont="1" applyFill="1" applyAlignment="1" applyProtection="1">
      <alignment horizontal="left" vertical="top"/>
    </xf>
    <xf numFmtId="0" fontId="16" fillId="0" borderId="1" xfId="0" applyFont="1" applyFill="1" applyBorder="1"/>
    <xf numFmtId="0" fontId="22" fillId="0" borderId="44" xfId="115" applyNumberFormat="1" applyFont="1" applyAlignment="1" applyProtection="1">
      <alignment horizontal="left" vertical="top"/>
    </xf>
    <xf numFmtId="0" fontId="22" fillId="0" borderId="21" xfId="107" applyNumberFormat="1" applyFont="1" applyProtection="1">
      <alignment horizontal="left" wrapText="1"/>
    </xf>
    <xf numFmtId="2" fontId="16" fillId="0" borderId="1" xfId="0" applyNumberFormat="1" applyFont="1" applyBorder="1"/>
    <xf numFmtId="0" fontId="23" fillId="2" borderId="3" xfId="0" applyFont="1" applyFill="1" applyBorder="1" applyAlignment="1">
      <alignment horizontal="left" vertical="top" wrapText="1"/>
    </xf>
    <xf numFmtId="0" fontId="23" fillId="0" borderId="1" xfId="0" applyFont="1" applyBorder="1" applyAlignment="1">
      <alignment wrapText="1"/>
    </xf>
    <xf numFmtId="2" fontId="23" fillId="0" borderId="1" xfId="0" applyNumberFormat="1" applyFont="1" applyBorder="1"/>
    <xf numFmtId="0" fontId="2" fillId="0" borderId="5" xfId="0" applyFont="1" applyBorder="1" applyAlignment="1">
      <alignment horizontal="justify" vertical="top" wrapText="1"/>
    </xf>
    <xf numFmtId="0" fontId="23" fillId="0" borderId="3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49" fontId="23" fillId="0" borderId="1" xfId="0" applyNumberFormat="1" applyFont="1" applyBorder="1" applyAlignment="1">
      <alignment horizontal="left" vertical="top" wrapText="1"/>
    </xf>
    <xf numFmtId="0" fontId="16" fillId="0" borderId="1" xfId="0" applyFont="1" applyBorder="1" applyAlignment="1">
      <alignment horizontal="justify" vertical="top" wrapText="1"/>
    </xf>
    <xf numFmtId="0" fontId="2" fillId="0" borderId="61" xfId="0" applyFont="1" applyBorder="1" applyAlignment="1">
      <alignment horizontal="justify" vertical="top" wrapText="1"/>
    </xf>
    <xf numFmtId="0" fontId="23" fillId="2" borderId="4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/>
    <xf numFmtId="0" fontId="21" fillId="0" borderId="44" xfId="115" applyNumberFormat="1" applyFont="1" applyAlignment="1" applyProtection="1">
      <alignment horizontal="left" vertical="top"/>
    </xf>
    <xf numFmtId="0" fontId="21" fillId="0" borderId="21" xfId="107" applyNumberFormat="1" applyFont="1" applyProtection="1">
      <alignment horizontal="left" wrapText="1"/>
    </xf>
    <xf numFmtId="0" fontId="16" fillId="0" borderId="1" xfId="0" applyFont="1" applyBorder="1"/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92">
    <cellStyle name="br" xfId="169" xr:uid="{00000000-0005-0000-0000-000000000000}"/>
    <cellStyle name="col" xfId="170" xr:uid="{00000000-0005-0000-0000-000001000000}"/>
    <cellStyle name="st189" xfId="1" xr:uid="{00000000-0005-0000-0000-000002000000}"/>
    <cellStyle name="style0" xfId="171" xr:uid="{00000000-0005-0000-0000-000003000000}"/>
    <cellStyle name="td" xfId="172" xr:uid="{00000000-0005-0000-0000-000004000000}"/>
    <cellStyle name="tr" xfId="173" xr:uid="{00000000-0005-0000-0000-000005000000}"/>
    <cellStyle name="xl100" xfId="2" xr:uid="{00000000-0005-0000-0000-000006000000}"/>
    <cellStyle name="xl101" xfId="3" xr:uid="{00000000-0005-0000-0000-000007000000}"/>
    <cellStyle name="xl102" xfId="4" xr:uid="{00000000-0005-0000-0000-000008000000}"/>
    <cellStyle name="xl103" xfId="5" xr:uid="{00000000-0005-0000-0000-000009000000}"/>
    <cellStyle name="xl104" xfId="6" xr:uid="{00000000-0005-0000-0000-00000A000000}"/>
    <cellStyle name="xl105" xfId="7" xr:uid="{00000000-0005-0000-0000-00000B000000}"/>
    <cellStyle name="xl106" xfId="8" xr:uid="{00000000-0005-0000-0000-00000C000000}"/>
    <cellStyle name="xl107" xfId="9" xr:uid="{00000000-0005-0000-0000-00000D000000}"/>
    <cellStyle name="xl108" xfId="10" xr:uid="{00000000-0005-0000-0000-00000E000000}"/>
    <cellStyle name="xl109" xfId="11" xr:uid="{00000000-0005-0000-0000-00000F000000}"/>
    <cellStyle name="xl110" xfId="12" xr:uid="{00000000-0005-0000-0000-000010000000}"/>
    <cellStyle name="xl111" xfId="13" xr:uid="{00000000-0005-0000-0000-000011000000}"/>
    <cellStyle name="xl112" xfId="14" xr:uid="{00000000-0005-0000-0000-000012000000}"/>
    <cellStyle name="xl113" xfId="15" xr:uid="{00000000-0005-0000-0000-000013000000}"/>
    <cellStyle name="xl114" xfId="174" xr:uid="{00000000-0005-0000-0000-000014000000}"/>
    <cellStyle name="xl115" xfId="175" xr:uid="{00000000-0005-0000-0000-000015000000}"/>
    <cellStyle name="xl116" xfId="16" xr:uid="{00000000-0005-0000-0000-000016000000}"/>
    <cellStyle name="xl117" xfId="176" xr:uid="{00000000-0005-0000-0000-000017000000}"/>
    <cellStyle name="xl118" xfId="177" xr:uid="{00000000-0005-0000-0000-000018000000}"/>
    <cellStyle name="xl119" xfId="17" xr:uid="{00000000-0005-0000-0000-000019000000}"/>
    <cellStyle name="xl120" xfId="18" xr:uid="{00000000-0005-0000-0000-00001A000000}"/>
    <cellStyle name="xl121" xfId="19" xr:uid="{00000000-0005-0000-0000-00001B000000}"/>
    <cellStyle name="xl122" xfId="20" xr:uid="{00000000-0005-0000-0000-00001C000000}"/>
    <cellStyle name="xl123" xfId="21" xr:uid="{00000000-0005-0000-0000-00001D000000}"/>
    <cellStyle name="xl124" xfId="22" xr:uid="{00000000-0005-0000-0000-00001E000000}"/>
    <cellStyle name="xl125" xfId="23" xr:uid="{00000000-0005-0000-0000-00001F000000}"/>
    <cellStyle name="xl126" xfId="24" xr:uid="{00000000-0005-0000-0000-000020000000}"/>
    <cellStyle name="xl127" xfId="25" xr:uid="{00000000-0005-0000-0000-000021000000}"/>
    <cellStyle name="xl128" xfId="26" xr:uid="{00000000-0005-0000-0000-000022000000}"/>
    <cellStyle name="xl129" xfId="178" xr:uid="{00000000-0005-0000-0000-000023000000}"/>
    <cellStyle name="xl130" xfId="179" xr:uid="{00000000-0005-0000-0000-000024000000}"/>
    <cellStyle name="xl131" xfId="27" xr:uid="{00000000-0005-0000-0000-000025000000}"/>
    <cellStyle name="xl132" xfId="28" xr:uid="{00000000-0005-0000-0000-000026000000}"/>
    <cellStyle name="xl133" xfId="29" xr:uid="{00000000-0005-0000-0000-000027000000}"/>
    <cellStyle name="xl134" xfId="180" xr:uid="{00000000-0005-0000-0000-000028000000}"/>
    <cellStyle name="xl135" xfId="30" xr:uid="{00000000-0005-0000-0000-000029000000}"/>
    <cellStyle name="xl136" xfId="31" xr:uid="{00000000-0005-0000-0000-00002A000000}"/>
    <cellStyle name="xl137" xfId="32" xr:uid="{00000000-0005-0000-0000-00002B000000}"/>
    <cellStyle name="xl138" xfId="33" xr:uid="{00000000-0005-0000-0000-00002C000000}"/>
    <cellStyle name="xl139" xfId="34" xr:uid="{00000000-0005-0000-0000-00002D000000}"/>
    <cellStyle name="xl140" xfId="35" xr:uid="{00000000-0005-0000-0000-00002E000000}"/>
    <cellStyle name="xl141" xfId="181" xr:uid="{00000000-0005-0000-0000-00002F000000}"/>
    <cellStyle name="xl142" xfId="36" xr:uid="{00000000-0005-0000-0000-000030000000}"/>
    <cellStyle name="xl143" xfId="37" xr:uid="{00000000-0005-0000-0000-000031000000}"/>
    <cellStyle name="xl144" xfId="38" xr:uid="{00000000-0005-0000-0000-000032000000}"/>
    <cellStyle name="xl145" xfId="39" xr:uid="{00000000-0005-0000-0000-000033000000}"/>
    <cellStyle name="xl146" xfId="40" xr:uid="{00000000-0005-0000-0000-000034000000}"/>
    <cellStyle name="xl147" xfId="41" xr:uid="{00000000-0005-0000-0000-000035000000}"/>
    <cellStyle name="xl148" xfId="42" xr:uid="{00000000-0005-0000-0000-000036000000}"/>
    <cellStyle name="xl149" xfId="43" xr:uid="{00000000-0005-0000-0000-000037000000}"/>
    <cellStyle name="xl150" xfId="44" xr:uid="{00000000-0005-0000-0000-000038000000}"/>
    <cellStyle name="xl151" xfId="45" xr:uid="{00000000-0005-0000-0000-000039000000}"/>
    <cellStyle name="xl152" xfId="182" xr:uid="{00000000-0005-0000-0000-00003A000000}"/>
    <cellStyle name="xl153" xfId="183" xr:uid="{00000000-0005-0000-0000-00003B000000}"/>
    <cellStyle name="xl154" xfId="184" xr:uid="{00000000-0005-0000-0000-00003C000000}"/>
    <cellStyle name="xl155" xfId="46" xr:uid="{00000000-0005-0000-0000-00003D000000}"/>
    <cellStyle name="xl156" xfId="47" xr:uid="{00000000-0005-0000-0000-00003E000000}"/>
    <cellStyle name="xl157" xfId="48" xr:uid="{00000000-0005-0000-0000-00003F000000}"/>
    <cellStyle name="xl158" xfId="49" xr:uid="{00000000-0005-0000-0000-000040000000}"/>
    <cellStyle name="xl159" xfId="50" xr:uid="{00000000-0005-0000-0000-000041000000}"/>
    <cellStyle name="xl160" xfId="51" xr:uid="{00000000-0005-0000-0000-000042000000}"/>
    <cellStyle name="xl161" xfId="52" xr:uid="{00000000-0005-0000-0000-000043000000}"/>
    <cellStyle name="xl162" xfId="53" xr:uid="{00000000-0005-0000-0000-000044000000}"/>
    <cellStyle name="xl163" xfId="54" xr:uid="{00000000-0005-0000-0000-000045000000}"/>
    <cellStyle name="xl164" xfId="55" xr:uid="{00000000-0005-0000-0000-000046000000}"/>
    <cellStyle name="xl165" xfId="56" xr:uid="{00000000-0005-0000-0000-000047000000}"/>
    <cellStyle name="xl166" xfId="57" xr:uid="{00000000-0005-0000-0000-000048000000}"/>
    <cellStyle name="xl167" xfId="58" xr:uid="{00000000-0005-0000-0000-000049000000}"/>
    <cellStyle name="xl168" xfId="185" xr:uid="{00000000-0005-0000-0000-00004A000000}"/>
    <cellStyle name="xl169" xfId="59" xr:uid="{00000000-0005-0000-0000-00004B000000}"/>
    <cellStyle name="xl170" xfId="60" xr:uid="{00000000-0005-0000-0000-00004C000000}"/>
    <cellStyle name="xl171" xfId="61" xr:uid="{00000000-0005-0000-0000-00004D000000}"/>
    <cellStyle name="xl172" xfId="62" xr:uid="{00000000-0005-0000-0000-00004E000000}"/>
    <cellStyle name="xl173" xfId="63" xr:uid="{00000000-0005-0000-0000-00004F000000}"/>
    <cellStyle name="xl174" xfId="64" xr:uid="{00000000-0005-0000-0000-000050000000}"/>
    <cellStyle name="xl175" xfId="65" xr:uid="{00000000-0005-0000-0000-000051000000}"/>
    <cellStyle name="xl176" xfId="66" xr:uid="{00000000-0005-0000-0000-000052000000}"/>
    <cellStyle name="xl177" xfId="67" xr:uid="{00000000-0005-0000-0000-000053000000}"/>
    <cellStyle name="xl178" xfId="68" xr:uid="{00000000-0005-0000-0000-000054000000}"/>
    <cellStyle name="xl179" xfId="69" xr:uid="{00000000-0005-0000-0000-000055000000}"/>
    <cellStyle name="xl180" xfId="70" xr:uid="{00000000-0005-0000-0000-000056000000}"/>
    <cellStyle name="xl181" xfId="71" xr:uid="{00000000-0005-0000-0000-000057000000}"/>
    <cellStyle name="xl182" xfId="72" xr:uid="{00000000-0005-0000-0000-000058000000}"/>
    <cellStyle name="xl183" xfId="73" xr:uid="{00000000-0005-0000-0000-000059000000}"/>
    <cellStyle name="xl184" xfId="74" xr:uid="{00000000-0005-0000-0000-00005A000000}"/>
    <cellStyle name="xl185" xfId="75" xr:uid="{00000000-0005-0000-0000-00005B000000}"/>
    <cellStyle name="xl186" xfId="76" xr:uid="{00000000-0005-0000-0000-00005C000000}"/>
    <cellStyle name="xl187" xfId="77" xr:uid="{00000000-0005-0000-0000-00005D000000}"/>
    <cellStyle name="xl188" xfId="78" xr:uid="{00000000-0005-0000-0000-00005E000000}"/>
    <cellStyle name="xl189" xfId="79" xr:uid="{00000000-0005-0000-0000-00005F000000}"/>
    <cellStyle name="xl190" xfId="80" xr:uid="{00000000-0005-0000-0000-000060000000}"/>
    <cellStyle name="xl191" xfId="81" xr:uid="{00000000-0005-0000-0000-000061000000}"/>
    <cellStyle name="xl192" xfId="82" xr:uid="{00000000-0005-0000-0000-000062000000}"/>
    <cellStyle name="xl193" xfId="83" xr:uid="{00000000-0005-0000-0000-000063000000}"/>
    <cellStyle name="xl194" xfId="84" xr:uid="{00000000-0005-0000-0000-000064000000}"/>
    <cellStyle name="xl195" xfId="85" xr:uid="{00000000-0005-0000-0000-000065000000}"/>
    <cellStyle name="xl196" xfId="86" xr:uid="{00000000-0005-0000-0000-000066000000}"/>
    <cellStyle name="xl197" xfId="87" xr:uid="{00000000-0005-0000-0000-000067000000}"/>
    <cellStyle name="xl198" xfId="88" xr:uid="{00000000-0005-0000-0000-000068000000}"/>
    <cellStyle name="xl199" xfId="89" xr:uid="{00000000-0005-0000-0000-000069000000}"/>
    <cellStyle name="xl200" xfId="90" xr:uid="{00000000-0005-0000-0000-00006A000000}"/>
    <cellStyle name="xl201" xfId="91" xr:uid="{00000000-0005-0000-0000-00006B000000}"/>
    <cellStyle name="xl202" xfId="92" xr:uid="{00000000-0005-0000-0000-00006C000000}"/>
    <cellStyle name="xl203" xfId="93" xr:uid="{00000000-0005-0000-0000-00006D000000}"/>
    <cellStyle name="xl204" xfId="94" xr:uid="{00000000-0005-0000-0000-00006E000000}"/>
    <cellStyle name="xl21" xfId="186" xr:uid="{00000000-0005-0000-0000-00006F000000}"/>
    <cellStyle name="xl22" xfId="95" xr:uid="{00000000-0005-0000-0000-000070000000}"/>
    <cellStyle name="xl23" xfId="96" xr:uid="{00000000-0005-0000-0000-000071000000}"/>
    <cellStyle name="xl24" xfId="97" xr:uid="{00000000-0005-0000-0000-000072000000}"/>
    <cellStyle name="xl25" xfId="98" xr:uid="{00000000-0005-0000-0000-000073000000}"/>
    <cellStyle name="xl26" xfId="99" xr:uid="{00000000-0005-0000-0000-000074000000}"/>
    <cellStyle name="xl27" xfId="100" xr:uid="{00000000-0005-0000-0000-000075000000}"/>
    <cellStyle name="xl28" xfId="101" xr:uid="{00000000-0005-0000-0000-000076000000}"/>
    <cellStyle name="xl29" xfId="102" xr:uid="{00000000-0005-0000-0000-000077000000}"/>
    <cellStyle name="xl30" xfId="103" xr:uid="{00000000-0005-0000-0000-000078000000}"/>
    <cellStyle name="xl31" xfId="104" xr:uid="{00000000-0005-0000-0000-000079000000}"/>
    <cellStyle name="xl32" xfId="105" xr:uid="{00000000-0005-0000-0000-00007A000000}"/>
    <cellStyle name="xl33" xfId="106" xr:uid="{00000000-0005-0000-0000-00007B000000}"/>
    <cellStyle name="xl34" xfId="187" xr:uid="{00000000-0005-0000-0000-00007C000000}"/>
    <cellStyle name="xl35" xfId="107" xr:uid="{00000000-0005-0000-0000-00007D000000}"/>
    <cellStyle name="xl36" xfId="108" xr:uid="{00000000-0005-0000-0000-00007E000000}"/>
    <cellStyle name="xl37" xfId="109" xr:uid="{00000000-0005-0000-0000-00007F000000}"/>
    <cellStyle name="xl38" xfId="110" xr:uid="{00000000-0005-0000-0000-000080000000}"/>
    <cellStyle name="xl39" xfId="111" xr:uid="{00000000-0005-0000-0000-000081000000}"/>
    <cellStyle name="xl40" xfId="112" xr:uid="{00000000-0005-0000-0000-000082000000}"/>
    <cellStyle name="xl41" xfId="188" xr:uid="{00000000-0005-0000-0000-000083000000}"/>
    <cellStyle name="xl42" xfId="113" xr:uid="{00000000-0005-0000-0000-000084000000}"/>
    <cellStyle name="xl43" xfId="114" xr:uid="{00000000-0005-0000-0000-000085000000}"/>
    <cellStyle name="xl44" xfId="115" xr:uid="{00000000-0005-0000-0000-000086000000}"/>
    <cellStyle name="xl45" xfId="116" xr:uid="{00000000-0005-0000-0000-000087000000}"/>
    <cellStyle name="xl46" xfId="117" xr:uid="{00000000-0005-0000-0000-000088000000}"/>
    <cellStyle name="xl47" xfId="118" xr:uid="{00000000-0005-0000-0000-000089000000}"/>
    <cellStyle name="xl48" xfId="119" xr:uid="{00000000-0005-0000-0000-00008A000000}"/>
    <cellStyle name="xl49" xfId="120" xr:uid="{00000000-0005-0000-0000-00008B000000}"/>
    <cellStyle name="xl50" xfId="121" xr:uid="{00000000-0005-0000-0000-00008C000000}"/>
    <cellStyle name="xl51" xfId="122" xr:uid="{00000000-0005-0000-0000-00008D000000}"/>
    <cellStyle name="xl52" xfId="123" xr:uid="{00000000-0005-0000-0000-00008E000000}"/>
    <cellStyle name="xl53" xfId="124" xr:uid="{00000000-0005-0000-0000-00008F000000}"/>
    <cellStyle name="xl54" xfId="125" xr:uid="{00000000-0005-0000-0000-000090000000}"/>
    <cellStyle name="xl55" xfId="126" xr:uid="{00000000-0005-0000-0000-000091000000}"/>
    <cellStyle name="xl56" xfId="127" xr:uid="{00000000-0005-0000-0000-000092000000}"/>
    <cellStyle name="xl57" xfId="128" xr:uid="{00000000-0005-0000-0000-000093000000}"/>
    <cellStyle name="xl58" xfId="129" xr:uid="{00000000-0005-0000-0000-000094000000}"/>
    <cellStyle name="xl59" xfId="130" xr:uid="{00000000-0005-0000-0000-000095000000}"/>
    <cellStyle name="xl60" xfId="131" xr:uid="{00000000-0005-0000-0000-000096000000}"/>
    <cellStyle name="xl61" xfId="132" xr:uid="{00000000-0005-0000-0000-000097000000}"/>
    <cellStyle name="xl62" xfId="133" xr:uid="{00000000-0005-0000-0000-000098000000}"/>
    <cellStyle name="xl63" xfId="134" xr:uid="{00000000-0005-0000-0000-000099000000}"/>
    <cellStyle name="xl64" xfId="135" xr:uid="{00000000-0005-0000-0000-00009A000000}"/>
    <cellStyle name="xl65" xfId="136" xr:uid="{00000000-0005-0000-0000-00009B000000}"/>
    <cellStyle name="xl66" xfId="137" xr:uid="{00000000-0005-0000-0000-00009C000000}"/>
    <cellStyle name="xl67" xfId="138" xr:uid="{00000000-0005-0000-0000-00009D000000}"/>
    <cellStyle name="xl68" xfId="139" xr:uid="{00000000-0005-0000-0000-00009E000000}"/>
    <cellStyle name="xl69" xfId="140" xr:uid="{00000000-0005-0000-0000-00009F000000}"/>
    <cellStyle name="xl70" xfId="141" xr:uid="{00000000-0005-0000-0000-0000A0000000}"/>
    <cellStyle name="xl71" xfId="142" xr:uid="{00000000-0005-0000-0000-0000A1000000}"/>
    <cellStyle name="xl72" xfId="143" xr:uid="{00000000-0005-0000-0000-0000A2000000}"/>
    <cellStyle name="xl73" xfId="144" xr:uid="{00000000-0005-0000-0000-0000A3000000}"/>
    <cellStyle name="xl74" xfId="145" xr:uid="{00000000-0005-0000-0000-0000A4000000}"/>
    <cellStyle name="xl75" xfId="146" xr:uid="{00000000-0005-0000-0000-0000A5000000}"/>
    <cellStyle name="xl76" xfId="147" xr:uid="{00000000-0005-0000-0000-0000A6000000}"/>
    <cellStyle name="xl77" xfId="148" xr:uid="{00000000-0005-0000-0000-0000A7000000}"/>
    <cellStyle name="xl78" xfId="189" xr:uid="{00000000-0005-0000-0000-0000A8000000}"/>
    <cellStyle name="xl79" xfId="149" xr:uid="{00000000-0005-0000-0000-0000A9000000}"/>
    <cellStyle name="xl80" xfId="150" xr:uid="{00000000-0005-0000-0000-0000AA000000}"/>
    <cellStyle name="xl81" xfId="151" xr:uid="{00000000-0005-0000-0000-0000AB000000}"/>
    <cellStyle name="xl82" xfId="152" xr:uid="{00000000-0005-0000-0000-0000AC000000}"/>
    <cellStyle name="xl83" xfId="153" xr:uid="{00000000-0005-0000-0000-0000AD000000}"/>
    <cellStyle name="xl84" xfId="154" xr:uid="{00000000-0005-0000-0000-0000AE000000}"/>
    <cellStyle name="xl85" xfId="155" xr:uid="{00000000-0005-0000-0000-0000AF000000}"/>
    <cellStyle name="xl86" xfId="156" xr:uid="{00000000-0005-0000-0000-0000B0000000}"/>
    <cellStyle name="xl87" xfId="190" xr:uid="{00000000-0005-0000-0000-0000B1000000}"/>
    <cellStyle name="xl88" xfId="157" xr:uid="{00000000-0005-0000-0000-0000B2000000}"/>
    <cellStyle name="xl89" xfId="158" xr:uid="{00000000-0005-0000-0000-0000B3000000}"/>
    <cellStyle name="xl90" xfId="159" xr:uid="{00000000-0005-0000-0000-0000B4000000}"/>
    <cellStyle name="xl91" xfId="160" xr:uid="{00000000-0005-0000-0000-0000B5000000}"/>
    <cellStyle name="xl92" xfId="161" xr:uid="{00000000-0005-0000-0000-0000B6000000}"/>
    <cellStyle name="xl93" xfId="162" xr:uid="{00000000-0005-0000-0000-0000B7000000}"/>
    <cellStyle name="xl94" xfId="163" xr:uid="{00000000-0005-0000-0000-0000B8000000}"/>
    <cellStyle name="xl95" xfId="164" xr:uid="{00000000-0005-0000-0000-0000B9000000}"/>
    <cellStyle name="xl96" xfId="165" xr:uid="{00000000-0005-0000-0000-0000BA000000}"/>
    <cellStyle name="xl97" xfId="166" xr:uid="{00000000-0005-0000-0000-0000BB000000}"/>
    <cellStyle name="xl98" xfId="167" xr:uid="{00000000-0005-0000-0000-0000BC000000}"/>
    <cellStyle name="xl99" xfId="168" xr:uid="{00000000-0005-0000-0000-0000BD000000}"/>
    <cellStyle name="Обычный" xfId="0" builtinId="0"/>
    <cellStyle name="Финансовый" xfId="191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E70"/>
  <sheetViews>
    <sheetView tabSelected="1" view="pageBreakPreview" zoomScale="66" zoomScaleSheetLayoutView="66" workbookViewId="0">
      <selection activeCell="C6" sqref="C6"/>
    </sheetView>
  </sheetViews>
  <sheetFormatPr defaultRowHeight="12.75" x14ac:dyDescent="0.2"/>
  <cols>
    <col min="1" max="1" width="37" customWidth="1"/>
    <col min="2" max="2" width="150.28515625" customWidth="1"/>
    <col min="3" max="3" width="19.42578125" customWidth="1"/>
    <col min="4" max="4" width="17.7109375" customWidth="1"/>
    <col min="5" max="5" width="20.140625" customWidth="1"/>
  </cols>
  <sheetData>
    <row r="2" spans="1:5" ht="20.25" x14ac:dyDescent="0.3">
      <c r="A2" s="1"/>
      <c r="B2" s="1"/>
      <c r="C2" s="65"/>
      <c r="D2" s="65"/>
      <c r="E2" s="65"/>
    </row>
    <row r="3" spans="1:5" ht="20.25" x14ac:dyDescent="0.3">
      <c r="A3" s="1"/>
      <c r="B3" s="1"/>
      <c r="C3" s="53" t="s">
        <v>93</v>
      </c>
      <c r="D3" s="52"/>
      <c r="E3" s="52"/>
    </row>
    <row r="4" spans="1:5" ht="20.25" x14ac:dyDescent="0.3">
      <c r="A4" s="1"/>
      <c r="B4" s="54"/>
      <c r="C4" s="54" t="s">
        <v>95</v>
      </c>
      <c r="D4" s="54"/>
      <c r="E4" s="54"/>
    </row>
    <row r="5" spans="1:5" ht="20.25" x14ac:dyDescent="0.3">
      <c r="A5" s="1"/>
      <c r="B5" s="54"/>
      <c r="C5" s="66" t="s">
        <v>94</v>
      </c>
      <c r="D5" s="66"/>
      <c r="E5" s="66"/>
    </row>
    <row r="6" spans="1:5" ht="23.45" customHeight="1" x14ac:dyDescent="0.3">
      <c r="A6" s="1"/>
      <c r="B6" s="1"/>
      <c r="C6" s="55" t="s">
        <v>119</v>
      </c>
    </row>
    <row r="7" spans="1:5" ht="15" hidden="1" x14ac:dyDescent="0.2">
      <c r="A7" s="1"/>
      <c r="B7" s="1"/>
      <c r="C7" s="1"/>
    </row>
    <row r="8" spans="1:5" ht="15" hidden="1" x14ac:dyDescent="0.2">
      <c r="A8" s="1"/>
      <c r="B8" s="1"/>
      <c r="C8" s="1"/>
    </row>
    <row r="9" spans="1:5" ht="15" hidden="1" x14ac:dyDescent="0.2">
      <c r="A9" s="1"/>
      <c r="B9" s="1"/>
      <c r="C9" s="1"/>
    </row>
    <row r="10" spans="1:5" x14ac:dyDescent="0.2">
      <c r="A10" s="63" t="s">
        <v>109</v>
      </c>
      <c r="B10" s="63"/>
      <c r="C10" s="63"/>
      <c r="D10" s="63"/>
      <c r="E10" s="63"/>
    </row>
    <row r="11" spans="1:5" ht="52.5" customHeight="1" x14ac:dyDescent="0.2">
      <c r="A11" s="64"/>
      <c r="B11" s="64"/>
      <c r="C11" s="64"/>
      <c r="D11" s="64"/>
      <c r="E11" s="64"/>
    </row>
    <row r="12" spans="1:5" ht="20.25" x14ac:dyDescent="0.3">
      <c r="A12" s="59" t="s">
        <v>1</v>
      </c>
      <c r="B12" s="61" t="s">
        <v>2</v>
      </c>
      <c r="C12" s="6" t="s">
        <v>54</v>
      </c>
      <c r="D12" s="6" t="s">
        <v>55</v>
      </c>
      <c r="E12" s="6" t="s">
        <v>56</v>
      </c>
    </row>
    <row r="13" spans="1:5" ht="20.25" x14ac:dyDescent="0.3">
      <c r="A13" s="60"/>
      <c r="B13" s="62"/>
      <c r="C13" s="7" t="s">
        <v>0</v>
      </c>
      <c r="D13" s="6" t="s">
        <v>59</v>
      </c>
      <c r="E13" s="6" t="s">
        <v>60</v>
      </c>
    </row>
    <row r="14" spans="1:5" ht="40.5" x14ac:dyDescent="0.3">
      <c r="A14" s="8" t="s">
        <v>3</v>
      </c>
      <c r="B14" s="9" t="s">
        <v>24</v>
      </c>
      <c r="C14" s="10">
        <f>C15+C28+C33+C23+W36+C40+C44</f>
        <v>665</v>
      </c>
      <c r="D14" s="10">
        <f>D15+D28+D33+D23+X36+D40+D44</f>
        <v>477.98999999999995</v>
      </c>
      <c r="E14" s="11">
        <f>D14/C14*100</f>
        <v>71.878195488721801</v>
      </c>
    </row>
    <row r="15" spans="1:5" s="4" customFormat="1" ht="40.5" x14ac:dyDescent="0.3">
      <c r="A15" s="12" t="s">
        <v>4</v>
      </c>
      <c r="B15" s="13" t="s">
        <v>5</v>
      </c>
      <c r="C15" s="14">
        <f>C16</f>
        <v>250</v>
      </c>
      <c r="D15" s="14">
        <f>D16</f>
        <v>160.05999999999997</v>
      </c>
      <c r="E15" s="15">
        <f t="shared" ref="E15:E69" si="0">D15/C15*100</f>
        <v>64.023999999999987</v>
      </c>
    </row>
    <row r="16" spans="1:5" s="4" customFormat="1" ht="40.5" x14ac:dyDescent="0.3">
      <c r="A16" s="12" t="s">
        <v>6</v>
      </c>
      <c r="B16" s="13" t="s">
        <v>27</v>
      </c>
      <c r="C16" s="14">
        <f>C17+C22+C18+C21</f>
        <v>250</v>
      </c>
      <c r="D16" s="14">
        <f>D17+D21+D22</f>
        <v>160.05999999999997</v>
      </c>
      <c r="E16" s="15">
        <f t="shared" si="0"/>
        <v>64.023999999999987</v>
      </c>
    </row>
    <row r="17" spans="1:5" s="4" customFormat="1" ht="60.75" x14ac:dyDescent="0.3">
      <c r="A17" s="16" t="s">
        <v>33</v>
      </c>
      <c r="B17" s="17" t="s">
        <v>34</v>
      </c>
      <c r="C17" s="18">
        <v>248</v>
      </c>
      <c r="D17" s="18">
        <f>D18+D20</f>
        <v>159.91999999999999</v>
      </c>
      <c r="E17" s="15">
        <f t="shared" si="0"/>
        <v>64.483870967741936</v>
      </c>
    </row>
    <row r="18" spans="1:5" s="4" customFormat="1" ht="81" x14ac:dyDescent="0.3">
      <c r="A18" s="16" t="s">
        <v>85</v>
      </c>
      <c r="B18" s="17" t="s">
        <v>86</v>
      </c>
      <c r="C18" s="18">
        <v>0</v>
      </c>
      <c r="D18" s="18">
        <v>159.26</v>
      </c>
      <c r="E18" s="15">
        <v>0</v>
      </c>
    </row>
    <row r="19" spans="1:5" s="4" customFormat="1" ht="60.75" x14ac:dyDescent="0.3">
      <c r="A19" s="16" t="s">
        <v>87</v>
      </c>
      <c r="B19" s="17" t="s">
        <v>64</v>
      </c>
      <c r="C19" s="18">
        <v>0</v>
      </c>
      <c r="D19" s="18">
        <v>0</v>
      </c>
      <c r="E19" s="15">
        <v>0</v>
      </c>
    </row>
    <row r="20" spans="1:5" s="4" customFormat="1" ht="60.75" x14ac:dyDescent="0.3">
      <c r="A20" s="16" t="s">
        <v>63</v>
      </c>
      <c r="B20" s="17" t="s">
        <v>64</v>
      </c>
      <c r="C20" s="18">
        <v>0</v>
      </c>
      <c r="D20" s="18">
        <v>0.66</v>
      </c>
      <c r="E20" s="15">
        <v>0</v>
      </c>
    </row>
    <row r="21" spans="1:5" s="4" customFormat="1" ht="81" x14ac:dyDescent="0.3">
      <c r="A21" s="16" t="s">
        <v>36</v>
      </c>
      <c r="B21" s="17" t="s">
        <v>72</v>
      </c>
      <c r="C21" s="18">
        <v>0.5</v>
      </c>
      <c r="D21" s="18">
        <v>0</v>
      </c>
      <c r="E21" s="15">
        <f t="shared" si="0"/>
        <v>0</v>
      </c>
    </row>
    <row r="22" spans="1:5" s="4" customFormat="1" ht="40.5" x14ac:dyDescent="0.3">
      <c r="A22" s="16" t="s">
        <v>37</v>
      </c>
      <c r="B22" s="17" t="s">
        <v>38</v>
      </c>
      <c r="C22" s="18">
        <v>1.5</v>
      </c>
      <c r="D22" s="18">
        <v>0.14000000000000001</v>
      </c>
      <c r="E22" s="15">
        <f t="shared" si="0"/>
        <v>9.3333333333333339</v>
      </c>
    </row>
    <row r="23" spans="1:5" s="4" customFormat="1" ht="40.5" x14ac:dyDescent="0.3">
      <c r="A23" s="12" t="s">
        <v>39</v>
      </c>
      <c r="B23" s="19" t="s">
        <v>40</v>
      </c>
      <c r="C23" s="20">
        <f>C24+C25+C26+C27</f>
        <v>268.3</v>
      </c>
      <c r="D23" s="21">
        <f>D24+D25+D26+D27</f>
        <v>224.82</v>
      </c>
      <c r="E23" s="15">
        <f t="shared" si="0"/>
        <v>83.794260156541185</v>
      </c>
    </row>
    <row r="24" spans="1:5" s="4" customFormat="1" ht="40.5" x14ac:dyDescent="0.3">
      <c r="A24" s="16" t="s">
        <v>41</v>
      </c>
      <c r="B24" s="22" t="s">
        <v>42</v>
      </c>
      <c r="C24" s="23">
        <v>127.1</v>
      </c>
      <c r="D24" s="24">
        <v>115.16</v>
      </c>
      <c r="E24" s="15">
        <f t="shared" si="0"/>
        <v>90.605822187254134</v>
      </c>
    </row>
    <row r="25" spans="1:5" s="4" customFormat="1" ht="40.5" x14ac:dyDescent="0.3">
      <c r="A25" s="16" t="s">
        <v>43</v>
      </c>
      <c r="B25" s="25" t="s">
        <v>44</v>
      </c>
      <c r="C25" s="23">
        <v>0.9</v>
      </c>
      <c r="D25" s="26">
        <v>0.62</v>
      </c>
      <c r="E25" s="15">
        <f t="shared" si="0"/>
        <v>68.888888888888886</v>
      </c>
    </row>
    <row r="26" spans="1:5" s="4" customFormat="1" ht="40.5" x14ac:dyDescent="0.3">
      <c r="A26" s="16" t="s">
        <v>45</v>
      </c>
      <c r="B26" s="25" t="s">
        <v>46</v>
      </c>
      <c r="C26" s="23">
        <v>157.1</v>
      </c>
      <c r="D26" s="24">
        <v>122.55</v>
      </c>
      <c r="E26" s="15">
        <f t="shared" si="0"/>
        <v>78.007638446849143</v>
      </c>
    </row>
    <row r="27" spans="1:5" s="4" customFormat="1" ht="40.5" x14ac:dyDescent="0.3">
      <c r="A27" s="16" t="s">
        <v>47</v>
      </c>
      <c r="B27" s="27" t="s">
        <v>48</v>
      </c>
      <c r="C27" s="23">
        <v>-16.8</v>
      </c>
      <c r="D27" s="24">
        <v>-13.51</v>
      </c>
      <c r="E27" s="15">
        <f t="shared" si="0"/>
        <v>80.416666666666657</v>
      </c>
    </row>
    <row r="28" spans="1:5" s="4" customFormat="1" ht="40.5" x14ac:dyDescent="0.3">
      <c r="A28" s="12" t="s">
        <v>15</v>
      </c>
      <c r="B28" s="28" t="s">
        <v>14</v>
      </c>
      <c r="C28" s="14">
        <f>C29+C32</f>
        <v>27.7</v>
      </c>
      <c r="D28" s="14">
        <f>D29+D32</f>
        <v>6</v>
      </c>
      <c r="E28" s="15">
        <f t="shared" si="0"/>
        <v>21.660649819494584</v>
      </c>
    </row>
    <row r="29" spans="1:5" s="4" customFormat="1" ht="40.5" x14ac:dyDescent="0.3">
      <c r="A29" s="16" t="s">
        <v>18</v>
      </c>
      <c r="B29" s="17" t="s">
        <v>16</v>
      </c>
      <c r="C29" s="15">
        <f>C30</f>
        <v>16</v>
      </c>
      <c r="D29" s="15">
        <f>D30</f>
        <v>0.47</v>
      </c>
      <c r="E29" s="15">
        <f t="shared" si="0"/>
        <v>2.9375</v>
      </c>
    </row>
    <row r="30" spans="1:5" s="4" customFormat="1" ht="40.5" x14ac:dyDescent="0.3">
      <c r="A30" s="16" t="s">
        <v>17</v>
      </c>
      <c r="B30" s="17" t="s">
        <v>25</v>
      </c>
      <c r="C30" s="15">
        <f>C31</f>
        <v>16</v>
      </c>
      <c r="D30" s="15">
        <f>D31</f>
        <v>0.47</v>
      </c>
      <c r="E30" s="15">
        <f t="shared" si="0"/>
        <v>2.9375</v>
      </c>
    </row>
    <row r="31" spans="1:5" s="4" customFormat="1" ht="40.5" x14ac:dyDescent="0.3">
      <c r="A31" s="16" t="s">
        <v>19</v>
      </c>
      <c r="B31" s="29" t="s">
        <v>26</v>
      </c>
      <c r="C31" s="15">
        <v>16</v>
      </c>
      <c r="D31" s="15">
        <v>0.47</v>
      </c>
      <c r="E31" s="15">
        <f t="shared" si="0"/>
        <v>2.9375</v>
      </c>
    </row>
    <row r="32" spans="1:5" s="4" customFormat="1" ht="40.5" x14ac:dyDescent="0.3">
      <c r="A32" s="16" t="s">
        <v>52</v>
      </c>
      <c r="B32" s="30" t="s">
        <v>53</v>
      </c>
      <c r="C32" s="15">
        <v>11.7</v>
      </c>
      <c r="D32" s="15">
        <v>5.53</v>
      </c>
      <c r="E32" s="15">
        <f t="shared" si="0"/>
        <v>47.264957264957268</v>
      </c>
    </row>
    <row r="33" spans="1:5" s="4" customFormat="1" ht="40.5" x14ac:dyDescent="0.3">
      <c r="A33" s="12" t="s">
        <v>7</v>
      </c>
      <c r="B33" s="13" t="s">
        <v>8</v>
      </c>
      <c r="C33" s="14">
        <f>C34+C37</f>
        <v>74.5</v>
      </c>
      <c r="D33" s="14">
        <f>D34+D37</f>
        <v>42.209999999999994</v>
      </c>
      <c r="E33" s="15">
        <f t="shared" si="0"/>
        <v>56.657718120805356</v>
      </c>
    </row>
    <row r="34" spans="1:5" ht="81" x14ac:dyDescent="0.3">
      <c r="A34" s="31" t="s">
        <v>22</v>
      </c>
      <c r="B34" s="32" t="s">
        <v>28</v>
      </c>
      <c r="C34" s="15">
        <f>C35</f>
        <v>3.3</v>
      </c>
      <c r="D34" s="15">
        <f>D35</f>
        <v>2.2999999999999998</v>
      </c>
      <c r="E34" s="11">
        <f t="shared" si="0"/>
        <v>69.696969696969688</v>
      </c>
    </row>
    <row r="35" spans="1:5" ht="60.75" x14ac:dyDescent="0.3">
      <c r="A35" s="33" t="s">
        <v>70</v>
      </c>
      <c r="B35" s="32" t="s">
        <v>57</v>
      </c>
      <c r="C35" s="11">
        <f>C36</f>
        <v>3.3</v>
      </c>
      <c r="D35" s="11">
        <f>D36</f>
        <v>2.2999999999999998</v>
      </c>
      <c r="E35" s="11">
        <f t="shared" si="0"/>
        <v>69.696969696969688</v>
      </c>
    </row>
    <row r="36" spans="1:5" ht="60.75" x14ac:dyDescent="0.3">
      <c r="A36" s="33" t="s">
        <v>71</v>
      </c>
      <c r="B36" s="32" t="s">
        <v>58</v>
      </c>
      <c r="C36" s="11">
        <v>3.3</v>
      </c>
      <c r="D36" s="11">
        <v>2.2999999999999998</v>
      </c>
      <c r="E36" s="11">
        <f t="shared" si="0"/>
        <v>69.696969696969688</v>
      </c>
    </row>
    <row r="37" spans="1:5" ht="60.75" x14ac:dyDescent="0.3">
      <c r="A37" s="33" t="s">
        <v>23</v>
      </c>
      <c r="B37" s="31" t="s">
        <v>30</v>
      </c>
      <c r="C37" s="11">
        <f>C39</f>
        <v>71.2</v>
      </c>
      <c r="D37" s="11">
        <f>D39</f>
        <v>39.909999999999997</v>
      </c>
      <c r="E37" s="11">
        <f t="shared" si="0"/>
        <v>56.053370786516844</v>
      </c>
    </row>
    <row r="38" spans="1:5" ht="60.75" x14ac:dyDescent="0.3">
      <c r="A38" s="33" t="s">
        <v>29</v>
      </c>
      <c r="B38" s="31" t="s">
        <v>31</v>
      </c>
      <c r="C38" s="11">
        <f>C39</f>
        <v>71.2</v>
      </c>
      <c r="D38" s="11">
        <f>D39</f>
        <v>39.909999999999997</v>
      </c>
      <c r="E38" s="11">
        <f t="shared" si="0"/>
        <v>56.053370786516844</v>
      </c>
    </row>
    <row r="39" spans="1:5" ht="60.75" x14ac:dyDescent="0.3">
      <c r="A39" s="33" t="s">
        <v>62</v>
      </c>
      <c r="B39" s="31" t="s">
        <v>32</v>
      </c>
      <c r="C39" s="11">
        <v>71.2</v>
      </c>
      <c r="D39" s="34">
        <v>39.909999999999997</v>
      </c>
      <c r="E39" s="11">
        <f t="shared" si="0"/>
        <v>56.053370786516844</v>
      </c>
    </row>
    <row r="40" spans="1:5" s="4" customFormat="1" ht="21" thickBot="1" x14ac:dyDescent="0.35">
      <c r="A40" s="35" t="s">
        <v>80</v>
      </c>
      <c r="B40" s="28" t="s">
        <v>65</v>
      </c>
      <c r="C40" s="14">
        <f>C41</f>
        <v>0</v>
      </c>
      <c r="D40" s="36">
        <f t="shared" ref="D40" si="1">D41</f>
        <v>0</v>
      </c>
      <c r="E40" s="14">
        <v>0</v>
      </c>
    </row>
    <row r="41" spans="1:5" ht="61.5" thickBot="1" x14ac:dyDescent="0.35">
      <c r="A41" s="37" t="s">
        <v>81</v>
      </c>
      <c r="B41" s="38" t="s">
        <v>66</v>
      </c>
      <c r="C41" s="11">
        <v>0</v>
      </c>
      <c r="D41" s="34">
        <f>D42</f>
        <v>0</v>
      </c>
      <c r="E41" s="11">
        <v>0</v>
      </c>
    </row>
    <row r="42" spans="1:5" ht="81.75" thickBot="1" x14ac:dyDescent="0.35">
      <c r="A42" s="37" t="s">
        <v>69</v>
      </c>
      <c r="B42" s="38" t="s">
        <v>67</v>
      </c>
      <c r="C42" s="11">
        <v>0</v>
      </c>
      <c r="D42" s="34">
        <f>D43</f>
        <v>0</v>
      </c>
      <c r="E42" s="11">
        <v>0</v>
      </c>
    </row>
    <row r="43" spans="1:5" ht="81.75" thickBot="1" x14ac:dyDescent="0.35">
      <c r="A43" s="37" t="s">
        <v>68</v>
      </c>
      <c r="B43" s="38" t="s">
        <v>67</v>
      </c>
      <c r="C43" s="11">
        <v>0</v>
      </c>
      <c r="D43" s="34">
        <v>0</v>
      </c>
      <c r="E43" s="11">
        <v>0</v>
      </c>
    </row>
    <row r="44" spans="1:5" ht="21" thickBot="1" x14ac:dyDescent="0.35">
      <c r="A44" s="56" t="s">
        <v>96</v>
      </c>
      <c r="B44" s="57" t="s">
        <v>97</v>
      </c>
      <c r="C44" s="39">
        <f>C45+C47</f>
        <v>44.5</v>
      </c>
      <c r="D44" s="58">
        <f>D45+D47</f>
        <v>44.9</v>
      </c>
      <c r="E44" s="39">
        <f t="shared" si="0"/>
        <v>100.89887640449437</v>
      </c>
    </row>
    <row r="45" spans="1:5" ht="21" thickBot="1" x14ac:dyDescent="0.35">
      <c r="A45" s="37" t="s">
        <v>98</v>
      </c>
      <c r="B45" s="38" t="s">
        <v>99</v>
      </c>
      <c r="C45" s="11">
        <f>C46</f>
        <v>1.5</v>
      </c>
      <c r="D45" s="34">
        <f>D46</f>
        <v>1.9</v>
      </c>
      <c r="E45" s="11">
        <f t="shared" si="0"/>
        <v>126.66666666666666</v>
      </c>
    </row>
    <row r="46" spans="1:5" ht="21" thickBot="1" x14ac:dyDescent="0.35">
      <c r="A46" s="37" t="s">
        <v>100</v>
      </c>
      <c r="B46" s="38" t="s">
        <v>101</v>
      </c>
      <c r="C46" s="11">
        <v>1.5</v>
      </c>
      <c r="D46" s="34">
        <v>1.9</v>
      </c>
      <c r="E46" s="11">
        <f t="shared" ref="E46:E47" si="2">D46/C46*100</f>
        <v>126.66666666666666</v>
      </c>
    </row>
    <row r="47" spans="1:5" ht="21" thickBot="1" x14ac:dyDescent="0.35">
      <c r="A47" s="37" t="s">
        <v>110</v>
      </c>
      <c r="B47" s="38" t="s">
        <v>111</v>
      </c>
      <c r="C47" s="11">
        <f>C48</f>
        <v>43</v>
      </c>
      <c r="D47" s="11">
        <f>D48</f>
        <v>43</v>
      </c>
      <c r="E47" s="11">
        <f t="shared" si="2"/>
        <v>100</v>
      </c>
    </row>
    <row r="48" spans="1:5" ht="41.25" thickBot="1" x14ac:dyDescent="0.35">
      <c r="A48" s="37" t="s">
        <v>112</v>
      </c>
      <c r="B48" s="38" t="s">
        <v>113</v>
      </c>
      <c r="C48" s="11">
        <v>43</v>
      </c>
      <c r="D48" s="11">
        <v>43</v>
      </c>
      <c r="E48" s="11">
        <f t="shared" si="0"/>
        <v>100</v>
      </c>
    </row>
    <row r="49" spans="1:5" s="4" customFormat="1" ht="40.5" x14ac:dyDescent="0.3">
      <c r="A49" s="12" t="s">
        <v>9</v>
      </c>
      <c r="B49" s="28" t="s">
        <v>10</v>
      </c>
      <c r="C49" s="14">
        <f>C50</f>
        <v>4584.8500000000004</v>
      </c>
      <c r="D49" s="14">
        <f>D50</f>
        <v>3563.4500000000003</v>
      </c>
      <c r="E49" s="15">
        <f t="shared" si="0"/>
        <v>77.722280990653999</v>
      </c>
    </row>
    <row r="50" spans="1:5" ht="40.5" x14ac:dyDescent="0.3">
      <c r="A50" s="8" t="s">
        <v>11</v>
      </c>
      <c r="B50" s="9" t="s">
        <v>13</v>
      </c>
      <c r="C50" s="39">
        <f>C51+C58+C61+C54</f>
        <v>4584.8500000000004</v>
      </c>
      <c r="D50" s="39">
        <f>D51+D58+D61+D54</f>
        <v>3563.4500000000003</v>
      </c>
      <c r="E50" s="11">
        <f t="shared" si="0"/>
        <v>77.722280990653999</v>
      </c>
    </row>
    <row r="51" spans="1:5" ht="41.25" thickBot="1" x14ac:dyDescent="0.35">
      <c r="A51" s="40" t="s">
        <v>82</v>
      </c>
      <c r="B51" s="41" t="s">
        <v>73</v>
      </c>
      <c r="C51" s="42">
        <f>C52</f>
        <v>882.7</v>
      </c>
      <c r="D51" s="42">
        <f>D52</f>
        <v>661.9</v>
      </c>
      <c r="E51" s="11">
        <f t="shared" si="0"/>
        <v>74.985838903364666</v>
      </c>
    </row>
    <row r="52" spans="1:5" ht="41.25" thickBot="1" x14ac:dyDescent="0.35">
      <c r="A52" s="43" t="s">
        <v>84</v>
      </c>
      <c r="B52" s="32" t="s">
        <v>74</v>
      </c>
      <c r="C52" s="11">
        <f>C53</f>
        <v>882.7</v>
      </c>
      <c r="D52" s="11">
        <f>D53</f>
        <v>661.9</v>
      </c>
      <c r="E52" s="11">
        <f t="shared" si="0"/>
        <v>74.985838903364666</v>
      </c>
    </row>
    <row r="53" spans="1:5" ht="40.5" x14ac:dyDescent="0.3">
      <c r="A53" s="50" t="s">
        <v>83</v>
      </c>
      <c r="B53" s="32" t="s">
        <v>74</v>
      </c>
      <c r="C53" s="11">
        <v>882.7</v>
      </c>
      <c r="D53" s="34">
        <v>661.9</v>
      </c>
      <c r="E53" s="11">
        <f t="shared" si="0"/>
        <v>74.985838903364666</v>
      </c>
    </row>
    <row r="54" spans="1:5" ht="40.5" x14ac:dyDescent="0.3">
      <c r="A54" s="45" t="s">
        <v>88</v>
      </c>
      <c r="B54" s="51" t="s">
        <v>89</v>
      </c>
      <c r="C54" s="42">
        <f>C55</f>
        <v>546.79999999999995</v>
      </c>
      <c r="D54" s="42">
        <f>D55</f>
        <v>540</v>
      </c>
      <c r="E54" s="42">
        <v>0</v>
      </c>
    </row>
    <row r="55" spans="1:5" ht="40.5" x14ac:dyDescent="0.3">
      <c r="A55" s="47" t="s">
        <v>90</v>
      </c>
      <c r="B55" s="34" t="s">
        <v>91</v>
      </c>
      <c r="C55" s="11">
        <f>C56+C57</f>
        <v>546.79999999999995</v>
      </c>
      <c r="D55" s="11">
        <f>D56</f>
        <v>540</v>
      </c>
      <c r="E55" s="11">
        <v>0</v>
      </c>
    </row>
    <row r="56" spans="1:5" ht="40.5" x14ac:dyDescent="0.3">
      <c r="A56" s="47" t="s">
        <v>104</v>
      </c>
      <c r="B56" s="32" t="s">
        <v>103</v>
      </c>
      <c r="C56" s="11">
        <v>540</v>
      </c>
      <c r="D56" s="11">
        <v>540</v>
      </c>
      <c r="E56" s="11">
        <v>0</v>
      </c>
    </row>
    <row r="57" spans="1:5" ht="40.5" x14ac:dyDescent="0.3">
      <c r="A57" s="47" t="s">
        <v>105</v>
      </c>
      <c r="B57" s="32" t="s">
        <v>106</v>
      </c>
      <c r="C57" s="11">
        <v>6.8</v>
      </c>
      <c r="D57" s="34">
        <v>0</v>
      </c>
      <c r="E57" s="11">
        <v>0</v>
      </c>
    </row>
    <row r="58" spans="1:5" ht="40.5" x14ac:dyDescent="0.3">
      <c r="A58" s="44" t="s">
        <v>75</v>
      </c>
      <c r="B58" s="45" t="s">
        <v>92</v>
      </c>
      <c r="C58" s="42">
        <f>C59</f>
        <v>129.80000000000001</v>
      </c>
      <c r="D58" s="42">
        <f>D59</f>
        <v>87</v>
      </c>
      <c r="E58" s="11">
        <f t="shared" si="0"/>
        <v>67.0261941448382</v>
      </c>
    </row>
    <row r="59" spans="1:5" ht="40.5" x14ac:dyDescent="0.3">
      <c r="A59" s="46" t="s">
        <v>76</v>
      </c>
      <c r="B59" s="47" t="s">
        <v>20</v>
      </c>
      <c r="C59" s="11">
        <f>C60</f>
        <v>129.80000000000001</v>
      </c>
      <c r="D59" s="11">
        <f>D60</f>
        <v>87</v>
      </c>
      <c r="E59" s="11">
        <f t="shared" si="0"/>
        <v>67.0261941448382</v>
      </c>
    </row>
    <row r="60" spans="1:5" ht="40.5" x14ac:dyDescent="0.3">
      <c r="A60" s="46" t="s">
        <v>77</v>
      </c>
      <c r="B60" s="47" t="s">
        <v>21</v>
      </c>
      <c r="C60" s="11">
        <v>129.80000000000001</v>
      </c>
      <c r="D60" s="11">
        <v>87</v>
      </c>
      <c r="E60" s="11">
        <f t="shared" si="0"/>
        <v>67.0261941448382</v>
      </c>
    </row>
    <row r="61" spans="1:5" s="5" customFormat="1" ht="40.5" x14ac:dyDescent="0.3">
      <c r="A61" s="48" t="s">
        <v>79</v>
      </c>
      <c r="B61" s="45" t="s">
        <v>35</v>
      </c>
      <c r="C61" s="42">
        <f>C62</f>
        <v>3025.55</v>
      </c>
      <c r="D61" s="42">
        <f>D62</f>
        <v>2274.5500000000002</v>
      </c>
      <c r="E61" s="42">
        <f t="shared" si="0"/>
        <v>75.178066797772303</v>
      </c>
    </row>
    <row r="62" spans="1:5" ht="40.5" x14ac:dyDescent="0.3">
      <c r="A62" s="46" t="s">
        <v>114</v>
      </c>
      <c r="B62" s="47" t="s">
        <v>35</v>
      </c>
      <c r="C62" s="11">
        <f>C63</f>
        <v>3025.55</v>
      </c>
      <c r="D62" s="11">
        <f>D63</f>
        <v>2274.5500000000002</v>
      </c>
      <c r="E62" s="11">
        <v>0</v>
      </c>
    </row>
    <row r="63" spans="1:5" ht="40.5" x14ac:dyDescent="0.3">
      <c r="A63" s="46" t="s">
        <v>50</v>
      </c>
      <c r="B63" s="47" t="s">
        <v>49</v>
      </c>
      <c r="C63" s="11">
        <f t="shared" ref="C63:D63" si="3">C64</f>
        <v>3025.55</v>
      </c>
      <c r="D63" s="11">
        <f t="shared" si="3"/>
        <v>2274.5500000000002</v>
      </c>
      <c r="E63" s="11">
        <v>0</v>
      </c>
    </row>
    <row r="64" spans="1:5" ht="40.5" x14ac:dyDescent="0.3">
      <c r="A64" s="46" t="s">
        <v>61</v>
      </c>
      <c r="B64" s="47" t="s">
        <v>51</v>
      </c>
      <c r="C64" s="11">
        <f>C66+C65+C67+C68</f>
        <v>3025.55</v>
      </c>
      <c r="D64" s="11">
        <f>D66+D65+D67+D68</f>
        <v>2274.5500000000002</v>
      </c>
      <c r="E64" s="11">
        <v>0</v>
      </c>
    </row>
    <row r="65" spans="1:5" ht="60.75" x14ac:dyDescent="0.3">
      <c r="A65" s="46" t="s">
        <v>115</v>
      </c>
      <c r="B65" s="47" t="s">
        <v>116</v>
      </c>
      <c r="C65" s="11">
        <v>73.650000000000006</v>
      </c>
      <c r="D65" s="34">
        <v>73.650000000000006</v>
      </c>
      <c r="E65" s="11">
        <f t="shared" si="0"/>
        <v>100</v>
      </c>
    </row>
    <row r="66" spans="1:5" ht="40.5" x14ac:dyDescent="0.3">
      <c r="A66" s="46" t="s">
        <v>78</v>
      </c>
      <c r="B66" s="47" t="s">
        <v>102</v>
      </c>
      <c r="C66" s="11">
        <v>2604.9</v>
      </c>
      <c r="D66" s="11">
        <v>1977.5</v>
      </c>
      <c r="E66" s="11">
        <f>D66/C66*100</f>
        <v>75.914622442320251</v>
      </c>
    </row>
    <row r="67" spans="1:5" ht="40.5" x14ac:dyDescent="0.3">
      <c r="A67" s="46" t="s">
        <v>117</v>
      </c>
      <c r="B67" s="47" t="s">
        <v>118</v>
      </c>
      <c r="C67" s="11">
        <v>200</v>
      </c>
      <c r="D67" s="11">
        <v>164.6</v>
      </c>
      <c r="E67" s="11">
        <f t="shared" si="0"/>
        <v>82.3</v>
      </c>
    </row>
    <row r="68" spans="1:5" ht="40.5" x14ac:dyDescent="0.3">
      <c r="A68" s="46" t="s">
        <v>107</v>
      </c>
      <c r="B68" s="47" t="s">
        <v>108</v>
      </c>
      <c r="C68" s="11">
        <v>147</v>
      </c>
      <c r="D68" s="34">
        <v>58.8</v>
      </c>
      <c r="E68" s="11">
        <f t="shared" si="0"/>
        <v>40</v>
      </c>
    </row>
    <row r="69" spans="1:5" ht="20.25" x14ac:dyDescent="0.3">
      <c r="A69" s="46"/>
      <c r="B69" s="49" t="s">
        <v>12</v>
      </c>
      <c r="C69" s="39">
        <f>C49+C14</f>
        <v>5249.85</v>
      </c>
      <c r="D69" s="39">
        <f>D49+D14</f>
        <v>4041.44</v>
      </c>
      <c r="E69" s="11">
        <f t="shared" si="0"/>
        <v>76.982009009781223</v>
      </c>
    </row>
    <row r="70" spans="1:5" ht="18.75" x14ac:dyDescent="0.25">
      <c r="A70" s="2"/>
      <c r="B70" s="3"/>
      <c r="C70" s="3"/>
      <c r="D70" s="3"/>
      <c r="E70" s="3"/>
    </row>
  </sheetData>
  <mergeCells count="5">
    <mergeCell ref="A12:A13"/>
    <mergeCell ref="B12:B13"/>
    <mergeCell ref="A10:E11"/>
    <mergeCell ref="C2:E2"/>
    <mergeCell ref="C5:E5"/>
  </mergeCells>
  <pageMargins left="0.7" right="0.7" top="0.75" bottom="0.75" header="0.3" footer="0.3"/>
  <pageSetup paperSize="9" scale="35" fitToHeight="2" orientation="portrait" r:id="rId1"/>
  <rowBreaks count="1" manualBreakCount="1">
    <brk id="48" min="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1 полугодие2023год</vt:lpstr>
      <vt:lpstr>' 1 полугодие2023год'!Область_печати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UserPC</cp:lastModifiedBy>
  <cp:lastPrinted>2023-10-13T08:01:16Z</cp:lastPrinted>
  <dcterms:created xsi:type="dcterms:W3CDTF">2005-12-03T10:59:10Z</dcterms:created>
  <dcterms:modified xsi:type="dcterms:W3CDTF">2023-10-13T08:01:35Z</dcterms:modified>
</cp:coreProperties>
</file>